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66925"/>
  <mc:AlternateContent xmlns:mc="http://schemas.openxmlformats.org/markup-compatibility/2006">
    <mc:Choice Requires="x15">
      <x15ac:absPath xmlns:x15ac="http://schemas.microsoft.com/office/spreadsheetml/2010/11/ac" url="https://computingservices-my.sharepoint.com/personal/kz450_bath_ac_uk/Documents/Desktop/QuillCapital/Level 1/Task 8/"/>
    </mc:Choice>
  </mc:AlternateContent>
  <xr:revisionPtr revIDLastSave="3" documentId="11_4593089DD6272590C8ED0162FE939B73E91AEC19" xr6:coauthVersionLast="47" xr6:coauthVersionMax="47" xr10:uidLastSave="{F1C38E4B-A6AB-4B10-9DF3-93F03E92D6C0}"/>
  <bookViews>
    <workbookView xWindow="-108" yWindow="-108" windowWidth="23256" windowHeight="12456" activeTab="2" xr2:uid="{00000000-000D-0000-FFFF-FFFF00000000}"/>
  </bookViews>
  <sheets>
    <sheet name="Sheet1" sheetId="2" r:id="rId1"/>
    <sheet name="Historicals" sheetId="1" r:id="rId2"/>
    <sheet name="Segmental forecast"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7" i="3" l="1"/>
  <c r="F137" i="3"/>
  <c r="I136" i="3"/>
  <c r="I138" i="3" s="1"/>
  <c r="H136" i="3"/>
  <c r="H138" i="3" s="1"/>
  <c r="G136" i="3"/>
  <c r="G138" i="3" s="1"/>
  <c r="F136" i="3"/>
  <c r="F138" i="3" s="1"/>
  <c r="E136" i="3"/>
  <c r="E137" i="3" s="1"/>
  <c r="D136" i="3"/>
  <c r="D137" i="3" s="1"/>
  <c r="C136" i="3"/>
  <c r="C137" i="3" s="1"/>
  <c r="B136" i="3"/>
  <c r="B137" i="3" s="1"/>
  <c r="I134" i="3"/>
  <c r="F134" i="3"/>
  <c r="I133" i="3"/>
  <c r="I135" i="3" s="1"/>
  <c r="H133" i="3"/>
  <c r="H135" i="3" s="1"/>
  <c r="G133" i="3"/>
  <c r="G135" i="3" s="1"/>
  <c r="F133" i="3"/>
  <c r="F135" i="3" s="1"/>
  <c r="E133" i="3"/>
  <c r="E134" i="3" s="1"/>
  <c r="D133" i="3"/>
  <c r="D134" i="3" s="1"/>
  <c r="C133" i="3"/>
  <c r="C134" i="3" s="1"/>
  <c r="B133" i="3"/>
  <c r="B134" i="3" s="1"/>
  <c r="I131" i="3"/>
  <c r="F131" i="3"/>
  <c r="I130" i="3"/>
  <c r="I132" i="3" s="1"/>
  <c r="H130" i="3"/>
  <c r="H132" i="3" s="1"/>
  <c r="G130" i="3"/>
  <c r="G132" i="3" s="1"/>
  <c r="F130" i="3"/>
  <c r="F132" i="3" s="1"/>
  <c r="E130" i="3"/>
  <c r="E131" i="3" s="1"/>
  <c r="D130" i="3"/>
  <c r="D131" i="3" s="1"/>
  <c r="C130" i="3"/>
  <c r="C131" i="3" s="1"/>
  <c r="B130" i="3"/>
  <c r="B127" i="3" s="1"/>
  <c r="I128" i="3"/>
  <c r="F128" i="3"/>
  <c r="I127" i="3"/>
  <c r="I129" i="3" s="1"/>
  <c r="H127" i="3"/>
  <c r="H129" i="3" s="1"/>
  <c r="G127" i="3"/>
  <c r="G129" i="3" s="1"/>
  <c r="F127" i="3"/>
  <c r="F129" i="3" s="1"/>
  <c r="E127" i="3"/>
  <c r="E128" i="3" s="1"/>
  <c r="D127" i="3"/>
  <c r="D128" i="3" s="1"/>
  <c r="C127" i="3"/>
  <c r="I126" i="3"/>
  <c r="H126" i="3"/>
  <c r="G126" i="3"/>
  <c r="F126" i="3"/>
  <c r="E126" i="3"/>
  <c r="D126" i="3"/>
  <c r="C126" i="3"/>
  <c r="B126" i="3"/>
  <c r="A125" i="3"/>
  <c r="G124" i="3"/>
  <c r="I123" i="3"/>
  <c r="H123" i="3"/>
  <c r="G123" i="3"/>
  <c r="F123" i="3"/>
  <c r="C123" i="3"/>
  <c r="I122" i="3"/>
  <c r="H122" i="3"/>
  <c r="G122" i="3"/>
  <c r="F122" i="3"/>
  <c r="F124" i="3" s="1"/>
  <c r="E122" i="3"/>
  <c r="E124" i="3" s="1"/>
  <c r="D122" i="3"/>
  <c r="D124" i="3" s="1"/>
  <c r="C122" i="3"/>
  <c r="C124" i="3" s="1"/>
  <c r="B122" i="3"/>
  <c r="B123" i="3" s="1"/>
  <c r="G121" i="3"/>
  <c r="I120" i="3"/>
  <c r="H120" i="3"/>
  <c r="G120" i="3"/>
  <c r="F120" i="3"/>
  <c r="C120" i="3"/>
  <c r="I119" i="3"/>
  <c r="H119" i="3"/>
  <c r="G119" i="3"/>
  <c r="F119" i="3"/>
  <c r="F121" i="3" s="1"/>
  <c r="E119" i="3"/>
  <c r="E121" i="3" s="1"/>
  <c r="D119" i="3"/>
  <c r="D121" i="3" s="1"/>
  <c r="C119" i="3"/>
  <c r="C121" i="3" s="1"/>
  <c r="B119" i="3"/>
  <c r="B120" i="3" s="1"/>
  <c r="G118" i="3"/>
  <c r="I117" i="3"/>
  <c r="H117" i="3"/>
  <c r="G117" i="3"/>
  <c r="F117" i="3"/>
  <c r="C117" i="3"/>
  <c r="I116" i="3"/>
  <c r="H116" i="3"/>
  <c r="G116" i="3"/>
  <c r="F116" i="3"/>
  <c r="F118" i="3" s="1"/>
  <c r="E116" i="3"/>
  <c r="E118" i="3" s="1"/>
  <c r="D116" i="3"/>
  <c r="D118" i="3" s="1"/>
  <c r="C116" i="3"/>
  <c r="C118" i="3" s="1"/>
  <c r="B116" i="3"/>
  <c r="B117" i="3" s="1"/>
  <c r="G115" i="3"/>
  <c r="I114" i="3"/>
  <c r="H114" i="3"/>
  <c r="G114" i="3"/>
  <c r="F114" i="3"/>
  <c r="C114" i="3"/>
  <c r="I113" i="3"/>
  <c r="H113" i="3"/>
  <c r="G113" i="3"/>
  <c r="F113" i="3"/>
  <c r="F115" i="3" s="1"/>
  <c r="E113" i="3"/>
  <c r="E115" i="3" s="1"/>
  <c r="D113" i="3"/>
  <c r="D115" i="3" s="1"/>
  <c r="C113" i="3"/>
  <c r="C115" i="3" s="1"/>
  <c r="B113" i="3"/>
  <c r="B114" i="3" s="1"/>
  <c r="I111" i="3"/>
  <c r="H111" i="3"/>
  <c r="G111" i="3"/>
  <c r="F111" i="3"/>
  <c r="E111" i="3"/>
  <c r="D111" i="3"/>
  <c r="C111" i="3"/>
  <c r="B111" i="3"/>
  <c r="E110" i="3"/>
  <c r="E112" i="3" s="1"/>
  <c r="D110" i="3"/>
  <c r="D112" i="3" s="1"/>
  <c r="C110" i="3"/>
  <c r="C112" i="3" s="1"/>
  <c r="B110" i="3"/>
  <c r="B112" i="3" s="1"/>
  <c r="I109" i="3"/>
  <c r="I110" i="3" s="1"/>
  <c r="I112" i="3" s="1"/>
  <c r="H109" i="3"/>
  <c r="H110" i="3" s="1"/>
  <c r="H112" i="3" s="1"/>
  <c r="G109" i="3"/>
  <c r="G110" i="3" s="1"/>
  <c r="G112" i="3" s="1"/>
  <c r="F109" i="3"/>
  <c r="F110" i="3" s="1"/>
  <c r="F112" i="3" s="1"/>
  <c r="E109" i="3"/>
  <c r="D109" i="3"/>
  <c r="C109" i="3"/>
  <c r="B109" i="3"/>
  <c r="I107" i="3"/>
  <c r="H107" i="3"/>
  <c r="G107" i="3"/>
  <c r="F107" i="3"/>
  <c r="E107" i="3"/>
  <c r="D107" i="3"/>
  <c r="C107" i="3"/>
  <c r="B107" i="3"/>
  <c r="G106" i="3"/>
  <c r="G108" i="3" s="1"/>
  <c r="I105" i="3"/>
  <c r="H105" i="3"/>
  <c r="I106" i="3" s="1"/>
  <c r="I108" i="3" s="1"/>
  <c r="G105" i="3"/>
  <c r="F105" i="3"/>
  <c r="F106" i="3" s="1"/>
  <c r="F108" i="3" s="1"/>
  <c r="E105" i="3"/>
  <c r="E106" i="3" s="1"/>
  <c r="E108" i="3" s="1"/>
  <c r="D105" i="3"/>
  <c r="D106" i="3" s="1"/>
  <c r="D108" i="3" s="1"/>
  <c r="C105" i="3"/>
  <c r="C106" i="3" s="1"/>
  <c r="C108" i="3" s="1"/>
  <c r="B105" i="3"/>
  <c r="B106" i="3" s="1"/>
  <c r="B108" i="3" s="1"/>
  <c r="I103" i="3"/>
  <c r="H103" i="3"/>
  <c r="G103" i="3"/>
  <c r="F103" i="3"/>
  <c r="E103" i="3"/>
  <c r="D103" i="3"/>
  <c r="C103" i="3"/>
  <c r="B103" i="3"/>
  <c r="I102" i="3"/>
  <c r="I104" i="3" s="1"/>
  <c r="H102" i="3"/>
  <c r="H104" i="3" s="1"/>
  <c r="G102" i="3"/>
  <c r="G104" i="3" s="1"/>
  <c r="F102" i="3"/>
  <c r="F104" i="3" s="1"/>
  <c r="C102" i="3"/>
  <c r="C104" i="3" s="1"/>
  <c r="I101" i="3"/>
  <c r="H101" i="3"/>
  <c r="G101" i="3"/>
  <c r="F101" i="3"/>
  <c r="E101" i="3"/>
  <c r="D101" i="3"/>
  <c r="E102" i="3" s="1"/>
  <c r="E104" i="3" s="1"/>
  <c r="C101" i="3"/>
  <c r="B101" i="3"/>
  <c r="B102" i="3" s="1"/>
  <c r="B104" i="3" s="1"/>
  <c r="G100" i="3"/>
  <c r="I99" i="3"/>
  <c r="H99" i="3"/>
  <c r="I100" i="3" s="1"/>
  <c r="G99" i="3"/>
  <c r="F99" i="3"/>
  <c r="F100" i="3" s="1"/>
  <c r="E99" i="3"/>
  <c r="E100" i="3" s="1"/>
  <c r="D99" i="3"/>
  <c r="D100" i="3" s="1"/>
  <c r="C99" i="3"/>
  <c r="C100" i="3" s="1"/>
  <c r="B99" i="3"/>
  <c r="B100" i="3" s="1"/>
  <c r="A98" i="3"/>
  <c r="H96" i="3"/>
  <c r="B96" i="3"/>
  <c r="I95" i="3"/>
  <c r="I97" i="3" s="1"/>
  <c r="H95" i="3"/>
  <c r="H97" i="3" s="1"/>
  <c r="G95" i="3"/>
  <c r="G96" i="3" s="1"/>
  <c r="F95" i="3"/>
  <c r="F96" i="3" s="1"/>
  <c r="E95" i="3"/>
  <c r="E96" i="3" s="1"/>
  <c r="D95" i="3"/>
  <c r="D14" i="3" s="1"/>
  <c r="C95" i="3"/>
  <c r="C96" i="3" s="1"/>
  <c r="B95" i="3"/>
  <c r="H93" i="3"/>
  <c r="B93" i="3"/>
  <c r="I92" i="3"/>
  <c r="I94" i="3" s="1"/>
  <c r="H92" i="3"/>
  <c r="H94" i="3" s="1"/>
  <c r="G92" i="3"/>
  <c r="G93" i="3" s="1"/>
  <c r="F92" i="3"/>
  <c r="F93" i="3" s="1"/>
  <c r="E92" i="3"/>
  <c r="E93" i="3" s="1"/>
  <c r="D92" i="3"/>
  <c r="D11" i="3" s="1"/>
  <c r="C92" i="3"/>
  <c r="C93" i="3" s="1"/>
  <c r="B92" i="3"/>
  <c r="H90" i="3"/>
  <c r="B90" i="3"/>
  <c r="I89" i="3"/>
  <c r="I91" i="3" s="1"/>
  <c r="H89" i="3"/>
  <c r="H91" i="3" s="1"/>
  <c r="G89" i="3"/>
  <c r="G90" i="3" s="1"/>
  <c r="F89" i="3"/>
  <c r="F90" i="3" s="1"/>
  <c r="E89" i="3"/>
  <c r="E90" i="3" s="1"/>
  <c r="D89" i="3"/>
  <c r="D8" i="3" s="1"/>
  <c r="C89" i="3"/>
  <c r="C90" i="3" s="1"/>
  <c r="B89" i="3"/>
  <c r="H87" i="3"/>
  <c r="B87" i="3"/>
  <c r="I86" i="3"/>
  <c r="I88" i="3" s="1"/>
  <c r="H86" i="3"/>
  <c r="H88" i="3" s="1"/>
  <c r="G86" i="3"/>
  <c r="G87" i="3" s="1"/>
  <c r="F86" i="3"/>
  <c r="F87" i="3" s="1"/>
  <c r="E86" i="3"/>
  <c r="C86" i="3"/>
  <c r="C87" i="3" s="1"/>
  <c r="B86" i="3"/>
  <c r="I84" i="3"/>
  <c r="H84" i="3"/>
  <c r="G84" i="3"/>
  <c r="F84" i="3"/>
  <c r="E84" i="3"/>
  <c r="D84" i="3"/>
  <c r="C84" i="3"/>
  <c r="B84" i="3"/>
  <c r="I83" i="3"/>
  <c r="I85" i="3" s="1"/>
  <c r="H83" i="3"/>
  <c r="H85" i="3" s="1"/>
  <c r="D83" i="3"/>
  <c r="D85" i="3" s="1"/>
  <c r="I82" i="3"/>
  <c r="H82" i="3"/>
  <c r="G82" i="3"/>
  <c r="F82" i="3"/>
  <c r="G83" i="3" s="1"/>
  <c r="G85" i="3" s="1"/>
  <c r="E82" i="3"/>
  <c r="E83" i="3" s="1"/>
  <c r="E85" i="3" s="1"/>
  <c r="D82" i="3"/>
  <c r="C82" i="3"/>
  <c r="C83" i="3" s="1"/>
  <c r="C85" i="3" s="1"/>
  <c r="B82" i="3"/>
  <c r="B83" i="3" s="1"/>
  <c r="B85" i="3" s="1"/>
  <c r="I80" i="3"/>
  <c r="H80" i="3"/>
  <c r="G80" i="3"/>
  <c r="F80" i="3"/>
  <c r="E80" i="3"/>
  <c r="D80" i="3"/>
  <c r="C80" i="3"/>
  <c r="B80" i="3"/>
  <c r="F79" i="3"/>
  <c r="F81" i="3" s="1"/>
  <c r="E79" i="3"/>
  <c r="E81" i="3" s="1"/>
  <c r="D79" i="3"/>
  <c r="D81" i="3" s="1"/>
  <c r="I78" i="3"/>
  <c r="I79" i="3" s="1"/>
  <c r="I81" i="3" s="1"/>
  <c r="H78" i="3"/>
  <c r="H79" i="3" s="1"/>
  <c r="H81" i="3" s="1"/>
  <c r="G78" i="3"/>
  <c r="G79" i="3" s="1"/>
  <c r="G81" i="3" s="1"/>
  <c r="F78" i="3"/>
  <c r="E78" i="3"/>
  <c r="D78" i="3"/>
  <c r="C78" i="3"/>
  <c r="B78" i="3"/>
  <c r="C79" i="3" s="1"/>
  <c r="C81" i="3" s="1"/>
  <c r="I76" i="3"/>
  <c r="H76" i="3"/>
  <c r="G76" i="3"/>
  <c r="F76" i="3"/>
  <c r="E76" i="3"/>
  <c r="D76" i="3"/>
  <c r="C76" i="3"/>
  <c r="B76" i="3"/>
  <c r="H75" i="3"/>
  <c r="H77" i="3" s="1"/>
  <c r="B75" i="3"/>
  <c r="B77" i="3" s="1"/>
  <c r="I74" i="3"/>
  <c r="I75" i="3" s="1"/>
  <c r="I77" i="3" s="1"/>
  <c r="H74" i="3"/>
  <c r="G74" i="3"/>
  <c r="G75" i="3" s="1"/>
  <c r="G77" i="3" s="1"/>
  <c r="F74" i="3"/>
  <c r="F75" i="3" s="1"/>
  <c r="F77" i="3" s="1"/>
  <c r="E74" i="3"/>
  <c r="E75" i="3" s="1"/>
  <c r="E77" i="3" s="1"/>
  <c r="D74" i="3"/>
  <c r="D75" i="3" s="1"/>
  <c r="D77" i="3" s="1"/>
  <c r="C74" i="3"/>
  <c r="C75" i="3" s="1"/>
  <c r="C77" i="3" s="1"/>
  <c r="B74" i="3"/>
  <c r="F73" i="3"/>
  <c r="E73" i="3"/>
  <c r="D73" i="3"/>
  <c r="I72" i="3"/>
  <c r="I73" i="3" s="1"/>
  <c r="H72" i="3"/>
  <c r="H3" i="3" s="1"/>
  <c r="G72" i="3"/>
  <c r="G73" i="3" s="1"/>
  <c r="F72" i="3"/>
  <c r="E72" i="3"/>
  <c r="D72" i="3"/>
  <c r="C72" i="3"/>
  <c r="B72" i="3"/>
  <c r="C73" i="3" s="1"/>
  <c r="A71" i="3"/>
  <c r="E70" i="3"/>
  <c r="G69" i="3"/>
  <c r="F69" i="3"/>
  <c r="E69" i="3"/>
  <c r="I68" i="3"/>
  <c r="I69" i="3" s="1"/>
  <c r="H68" i="3"/>
  <c r="H69" i="3" s="1"/>
  <c r="G68" i="3"/>
  <c r="F68" i="3"/>
  <c r="E68" i="3"/>
  <c r="D68" i="3"/>
  <c r="D70" i="3" s="1"/>
  <c r="C68" i="3"/>
  <c r="C70" i="3" s="1"/>
  <c r="B68" i="3"/>
  <c r="B70" i="3" s="1"/>
  <c r="E67" i="3"/>
  <c r="G66" i="3"/>
  <c r="F66" i="3"/>
  <c r="E66" i="3"/>
  <c r="I65" i="3"/>
  <c r="I59" i="3" s="1"/>
  <c r="H65" i="3"/>
  <c r="H66" i="3" s="1"/>
  <c r="G65" i="3"/>
  <c r="F65" i="3"/>
  <c r="E65" i="3"/>
  <c r="D65" i="3"/>
  <c r="D67" i="3" s="1"/>
  <c r="C65" i="3"/>
  <c r="C67" i="3" s="1"/>
  <c r="B65" i="3"/>
  <c r="B67" i="3" s="1"/>
  <c r="E64" i="3"/>
  <c r="G63" i="3"/>
  <c r="F63" i="3"/>
  <c r="E63" i="3"/>
  <c r="I62" i="3"/>
  <c r="I63" i="3" s="1"/>
  <c r="H62" i="3"/>
  <c r="H63" i="3" s="1"/>
  <c r="G62" i="3"/>
  <c r="F62" i="3"/>
  <c r="E62" i="3"/>
  <c r="D62" i="3"/>
  <c r="D64" i="3" s="1"/>
  <c r="C62" i="3"/>
  <c r="C64" i="3" s="1"/>
  <c r="B62" i="3"/>
  <c r="B64" i="3" s="1"/>
  <c r="E61" i="3"/>
  <c r="G60" i="3"/>
  <c r="F60" i="3"/>
  <c r="E60" i="3"/>
  <c r="H59" i="3"/>
  <c r="H60" i="3" s="1"/>
  <c r="G59" i="3"/>
  <c r="F59" i="3"/>
  <c r="E59" i="3"/>
  <c r="D59" i="3"/>
  <c r="D61" i="3" s="1"/>
  <c r="C59" i="3"/>
  <c r="C61" i="3" s="1"/>
  <c r="B59" i="3"/>
  <c r="B61" i="3" s="1"/>
  <c r="I57" i="3"/>
  <c r="H57" i="3"/>
  <c r="G57" i="3"/>
  <c r="F57" i="3"/>
  <c r="E57" i="3"/>
  <c r="D57" i="3"/>
  <c r="C57" i="3"/>
  <c r="B57" i="3"/>
  <c r="I56" i="3"/>
  <c r="I58" i="3" s="1"/>
  <c r="C56" i="3"/>
  <c r="C58" i="3" s="1"/>
  <c r="B56" i="3"/>
  <c r="B58" i="3" s="1"/>
  <c r="I55" i="3"/>
  <c r="H55" i="3"/>
  <c r="H56" i="3" s="1"/>
  <c r="H58" i="3" s="1"/>
  <c r="G55" i="3"/>
  <c r="G56" i="3" s="1"/>
  <c r="G58" i="3" s="1"/>
  <c r="F55" i="3"/>
  <c r="F56" i="3" s="1"/>
  <c r="F58" i="3" s="1"/>
  <c r="E55" i="3"/>
  <c r="E56" i="3" s="1"/>
  <c r="E58" i="3" s="1"/>
  <c r="D55" i="3"/>
  <c r="D56" i="3" s="1"/>
  <c r="D58" i="3" s="1"/>
  <c r="C55" i="3"/>
  <c r="B55" i="3"/>
  <c r="I53" i="3"/>
  <c r="H53" i="3"/>
  <c r="G53" i="3"/>
  <c r="F53" i="3"/>
  <c r="E53" i="3"/>
  <c r="D53" i="3"/>
  <c r="C53" i="3"/>
  <c r="B53" i="3"/>
  <c r="I52" i="3"/>
  <c r="I54" i="3" s="1"/>
  <c r="E52" i="3"/>
  <c r="E54" i="3" s="1"/>
  <c r="I51" i="3"/>
  <c r="H51" i="3"/>
  <c r="G51" i="3"/>
  <c r="H52" i="3" s="1"/>
  <c r="H54" i="3" s="1"/>
  <c r="F51" i="3"/>
  <c r="F52" i="3" s="1"/>
  <c r="F54" i="3" s="1"/>
  <c r="E51" i="3"/>
  <c r="D51" i="3"/>
  <c r="D52" i="3" s="1"/>
  <c r="D54" i="3" s="1"/>
  <c r="C51" i="3"/>
  <c r="C52" i="3" s="1"/>
  <c r="C54" i="3" s="1"/>
  <c r="B51" i="3"/>
  <c r="B52" i="3" s="1"/>
  <c r="B54" i="3" s="1"/>
  <c r="I49" i="3"/>
  <c r="H49" i="3"/>
  <c r="G49" i="3"/>
  <c r="F49" i="3"/>
  <c r="E49" i="3"/>
  <c r="D49" i="3"/>
  <c r="C49" i="3"/>
  <c r="B49" i="3"/>
  <c r="G48" i="3"/>
  <c r="G50" i="3" s="1"/>
  <c r="F48" i="3"/>
  <c r="F50" i="3" s="1"/>
  <c r="E48" i="3"/>
  <c r="E50" i="3" s="1"/>
  <c r="I47" i="3"/>
  <c r="I48" i="3" s="1"/>
  <c r="I50" i="3" s="1"/>
  <c r="H47" i="3"/>
  <c r="H48" i="3" s="1"/>
  <c r="H50" i="3" s="1"/>
  <c r="G47" i="3"/>
  <c r="F47" i="3"/>
  <c r="E47" i="3"/>
  <c r="D47" i="3"/>
  <c r="C47" i="3"/>
  <c r="D48" i="3" s="1"/>
  <c r="D50" i="3" s="1"/>
  <c r="B47" i="3"/>
  <c r="B48" i="3" s="1"/>
  <c r="B50" i="3" s="1"/>
  <c r="I46" i="3"/>
  <c r="E46" i="3"/>
  <c r="I45" i="3"/>
  <c r="H45" i="3"/>
  <c r="G45" i="3"/>
  <c r="H46" i="3" s="1"/>
  <c r="F45" i="3"/>
  <c r="F46" i="3" s="1"/>
  <c r="E45" i="3"/>
  <c r="D45" i="3"/>
  <c r="D46" i="3" s="1"/>
  <c r="D4" i="3" s="1"/>
  <c r="C45" i="3"/>
  <c r="C46" i="3" s="1"/>
  <c r="B45" i="3"/>
  <c r="B46" i="3" s="1"/>
  <c r="A44" i="3"/>
  <c r="D43" i="3"/>
  <c r="C43" i="3"/>
  <c r="F42" i="3"/>
  <c r="F15" i="3" s="1"/>
  <c r="I41" i="3"/>
  <c r="I43" i="3" s="1"/>
  <c r="H41" i="3"/>
  <c r="H43" i="3" s="1"/>
  <c r="G41" i="3"/>
  <c r="G43" i="3" s="1"/>
  <c r="F41" i="3"/>
  <c r="F43" i="3" s="1"/>
  <c r="E41" i="3"/>
  <c r="E42" i="3" s="1"/>
  <c r="D41" i="3"/>
  <c r="D42" i="3" s="1"/>
  <c r="C41" i="3"/>
  <c r="C42" i="3" s="1"/>
  <c r="B41" i="3"/>
  <c r="B42" i="3" s="1"/>
  <c r="D40" i="3"/>
  <c r="C40" i="3"/>
  <c r="F39" i="3"/>
  <c r="F12" i="3" s="1"/>
  <c r="I38" i="3"/>
  <c r="I40" i="3" s="1"/>
  <c r="H38" i="3"/>
  <c r="H40" i="3" s="1"/>
  <c r="G38" i="3"/>
  <c r="G40" i="3" s="1"/>
  <c r="F38" i="3"/>
  <c r="F40" i="3" s="1"/>
  <c r="E38" i="3"/>
  <c r="E39" i="3" s="1"/>
  <c r="D38" i="3"/>
  <c r="D39" i="3" s="1"/>
  <c r="C38" i="3"/>
  <c r="C39" i="3" s="1"/>
  <c r="B38" i="3"/>
  <c r="B39" i="3" s="1"/>
  <c r="D37" i="3"/>
  <c r="C37" i="3"/>
  <c r="F36" i="3"/>
  <c r="F9" i="3" s="1"/>
  <c r="I35" i="3"/>
  <c r="I37" i="3" s="1"/>
  <c r="H35" i="3"/>
  <c r="H37" i="3" s="1"/>
  <c r="G35" i="3"/>
  <c r="G37" i="3" s="1"/>
  <c r="F35" i="3"/>
  <c r="F37" i="3" s="1"/>
  <c r="E35" i="3"/>
  <c r="E36" i="3" s="1"/>
  <c r="D35" i="3"/>
  <c r="D36" i="3" s="1"/>
  <c r="C35" i="3"/>
  <c r="C36" i="3" s="1"/>
  <c r="B35" i="3"/>
  <c r="B36" i="3" s="1"/>
  <c r="D34" i="3"/>
  <c r="C34" i="3"/>
  <c r="F33" i="3"/>
  <c r="F6" i="3" s="1"/>
  <c r="I32" i="3"/>
  <c r="I34" i="3" s="1"/>
  <c r="H32" i="3"/>
  <c r="H34" i="3" s="1"/>
  <c r="G32" i="3"/>
  <c r="G34" i="3" s="1"/>
  <c r="F32" i="3"/>
  <c r="F34" i="3" s="1"/>
  <c r="E32" i="3"/>
  <c r="E33" i="3" s="1"/>
  <c r="D32" i="3"/>
  <c r="D33" i="3" s="1"/>
  <c r="C32" i="3"/>
  <c r="I30" i="3"/>
  <c r="H30" i="3"/>
  <c r="G30" i="3"/>
  <c r="F30" i="3"/>
  <c r="E30" i="3"/>
  <c r="D30" i="3"/>
  <c r="C30" i="3"/>
  <c r="B30" i="3"/>
  <c r="H29" i="3"/>
  <c r="H31" i="3" s="1"/>
  <c r="G29" i="3"/>
  <c r="G31" i="3" s="1"/>
  <c r="B29" i="3"/>
  <c r="B31" i="3" s="1"/>
  <c r="I28" i="3"/>
  <c r="I29" i="3" s="1"/>
  <c r="I31" i="3" s="1"/>
  <c r="H28" i="3"/>
  <c r="G28" i="3"/>
  <c r="F28" i="3"/>
  <c r="F29" i="3" s="1"/>
  <c r="F31" i="3" s="1"/>
  <c r="E28" i="3"/>
  <c r="D28" i="3"/>
  <c r="E29" i="3" s="1"/>
  <c r="E31" i="3" s="1"/>
  <c r="C28" i="3"/>
  <c r="C29" i="3" s="1"/>
  <c r="C31" i="3" s="1"/>
  <c r="B28" i="3"/>
  <c r="I26" i="3"/>
  <c r="H26" i="3"/>
  <c r="G26" i="3"/>
  <c r="F26" i="3"/>
  <c r="E26" i="3"/>
  <c r="D26" i="3"/>
  <c r="C26" i="3"/>
  <c r="B26" i="3"/>
  <c r="D25" i="3"/>
  <c r="D27" i="3" s="1"/>
  <c r="C25" i="3"/>
  <c r="C27" i="3" s="1"/>
  <c r="I24" i="3"/>
  <c r="I25" i="3" s="1"/>
  <c r="I27" i="3" s="1"/>
  <c r="H24" i="3"/>
  <c r="H25" i="3" s="1"/>
  <c r="H27" i="3" s="1"/>
  <c r="G24" i="3"/>
  <c r="G25" i="3" s="1"/>
  <c r="G27" i="3" s="1"/>
  <c r="F24" i="3"/>
  <c r="F25" i="3" s="1"/>
  <c r="F27" i="3" s="1"/>
  <c r="E24" i="3"/>
  <c r="E25" i="3" s="1"/>
  <c r="E27" i="3" s="1"/>
  <c r="D24" i="3"/>
  <c r="C24" i="3"/>
  <c r="B24" i="3"/>
  <c r="B25" i="3" s="1"/>
  <c r="B27" i="3" s="1"/>
  <c r="I22" i="3"/>
  <c r="H22" i="3"/>
  <c r="G22" i="3"/>
  <c r="F22" i="3"/>
  <c r="E22" i="3"/>
  <c r="D22" i="3"/>
  <c r="C22" i="3"/>
  <c r="B22" i="3"/>
  <c r="F21" i="3"/>
  <c r="F23" i="3" s="1"/>
  <c r="I20" i="3"/>
  <c r="H20" i="3"/>
  <c r="I21" i="3" s="1"/>
  <c r="I23" i="3" s="1"/>
  <c r="G20" i="3"/>
  <c r="G21" i="3" s="1"/>
  <c r="G23" i="3" s="1"/>
  <c r="F20" i="3"/>
  <c r="E20" i="3"/>
  <c r="E21" i="3" s="1"/>
  <c r="E23" i="3" s="1"/>
  <c r="D20" i="3"/>
  <c r="D21" i="3" s="1"/>
  <c r="D23" i="3" s="1"/>
  <c r="C20" i="3"/>
  <c r="C21" i="3" s="1"/>
  <c r="C23" i="3" s="1"/>
  <c r="B20" i="3"/>
  <c r="B21" i="3" s="1"/>
  <c r="B23" i="3" s="1"/>
  <c r="D19" i="3"/>
  <c r="C19" i="3"/>
  <c r="I18" i="3"/>
  <c r="I19" i="3" s="1"/>
  <c r="I4" i="3" s="1"/>
  <c r="H18" i="3"/>
  <c r="H19" i="3" s="1"/>
  <c r="G18" i="3"/>
  <c r="G19" i="3" s="1"/>
  <c r="F18" i="3"/>
  <c r="F19" i="3" s="1"/>
  <c r="F4" i="3" s="1"/>
  <c r="E18" i="3"/>
  <c r="E19" i="3" s="1"/>
  <c r="D18" i="3"/>
  <c r="C18" i="3"/>
  <c r="C138" i="3" s="1"/>
  <c r="B18" i="3"/>
  <c r="B19" i="3" s="1"/>
  <c r="A17" i="3"/>
  <c r="H14" i="3"/>
  <c r="G14" i="3"/>
  <c r="F14" i="3"/>
  <c r="E14" i="3"/>
  <c r="C14" i="3"/>
  <c r="H11" i="3"/>
  <c r="G11" i="3"/>
  <c r="F11" i="3"/>
  <c r="E11" i="3"/>
  <c r="C11" i="3"/>
  <c r="H8" i="3"/>
  <c r="G8" i="3"/>
  <c r="F8" i="3"/>
  <c r="E8" i="3"/>
  <c r="C8" i="3"/>
  <c r="H5" i="3"/>
  <c r="G5" i="3"/>
  <c r="F5" i="3"/>
  <c r="E5" i="3"/>
  <c r="C5" i="3"/>
  <c r="I3" i="3"/>
  <c r="G3" i="3"/>
  <c r="E3" i="3"/>
  <c r="D3" i="3"/>
  <c r="B3" i="3"/>
  <c r="J1" i="3"/>
  <c r="K1" i="3" s="1"/>
  <c r="L1" i="3" s="1"/>
  <c r="M1" i="3" s="1"/>
  <c r="N1" i="3" s="1"/>
  <c r="H1" i="3"/>
  <c r="G1" i="3" s="1"/>
  <c r="F1" i="3" s="1"/>
  <c r="E1" i="3" s="1"/>
  <c r="D1" i="3" s="1"/>
  <c r="C1" i="3" s="1"/>
  <c r="B1" i="3" s="1"/>
  <c r="B15" i="3" l="1"/>
  <c r="I60" i="3"/>
  <c r="I61" i="3"/>
  <c r="I7" i="3" s="1"/>
  <c r="I5" i="3"/>
  <c r="C4" i="3"/>
  <c r="B128" i="3"/>
  <c r="B129" i="3"/>
  <c r="E15" i="3"/>
  <c r="C33" i="3"/>
  <c r="C6" i="3" s="1"/>
  <c r="E4" i="3"/>
  <c r="G4" i="3"/>
  <c r="C128" i="3"/>
  <c r="C16" i="3"/>
  <c r="C7" i="3"/>
  <c r="G33" i="3"/>
  <c r="G6" i="3" s="1"/>
  <c r="G36" i="3"/>
  <c r="G9" i="3" s="1"/>
  <c r="G39" i="3"/>
  <c r="G42" i="3"/>
  <c r="B60" i="3"/>
  <c r="F61" i="3"/>
  <c r="F7" i="3" s="1"/>
  <c r="B63" i="3"/>
  <c r="B9" i="3" s="1"/>
  <c r="F64" i="3"/>
  <c r="F10" i="3" s="1"/>
  <c r="B66" i="3"/>
  <c r="B12" i="3" s="1"/>
  <c r="F67" i="3"/>
  <c r="F13" i="3" s="1"/>
  <c r="B69" i="3"/>
  <c r="F70" i="3"/>
  <c r="F16" i="3" s="1"/>
  <c r="I87" i="3"/>
  <c r="I90" i="3"/>
  <c r="I93" i="3"/>
  <c r="I96" i="3"/>
  <c r="H100" i="3"/>
  <c r="D102" i="3"/>
  <c r="D104" i="3" s="1"/>
  <c r="H106" i="3"/>
  <c r="H108" i="3" s="1"/>
  <c r="D114" i="3"/>
  <c r="H115" i="3"/>
  <c r="D117" i="3"/>
  <c r="H118" i="3"/>
  <c r="D120" i="3"/>
  <c r="H121" i="3"/>
  <c r="D123" i="3"/>
  <c r="H124" i="3"/>
  <c r="G128" i="3"/>
  <c r="G131" i="3"/>
  <c r="G134" i="3"/>
  <c r="G137" i="3"/>
  <c r="I8" i="3"/>
  <c r="I11" i="3"/>
  <c r="I14" i="3"/>
  <c r="H21" i="3"/>
  <c r="H23" i="3" s="1"/>
  <c r="D29" i="3"/>
  <c r="D31" i="3" s="1"/>
  <c r="H33" i="3"/>
  <c r="H36" i="3"/>
  <c r="H39" i="3"/>
  <c r="H42" i="3"/>
  <c r="G46" i="3"/>
  <c r="C48" i="3"/>
  <c r="C50" i="3" s="1"/>
  <c r="G52" i="3"/>
  <c r="G54" i="3" s="1"/>
  <c r="C60" i="3"/>
  <c r="G61" i="3"/>
  <c r="G7" i="3" s="1"/>
  <c r="C63" i="3"/>
  <c r="C9" i="3" s="1"/>
  <c r="G64" i="3"/>
  <c r="C66" i="3"/>
  <c r="C12" i="3" s="1"/>
  <c r="G67" i="3"/>
  <c r="G13" i="3" s="1"/>
  <c r="C69" i="3"/>
  <c r="C15" i="3" s="1"/>
  <c r="G70" i="3"/>
  <c r="G16" i="3" s="1"/>
  <c r="B73" i="3"/>
  <c r="B4" i="3" s="1"/>
  <c r="B79" i="3"/>
  <c r="B81" i="3" s="1"/>
  <c r="F83" i="3"/>
  <c r="F85" i="3" s="1"/>
  <c r="B88" i="3"/>
  <c r="B91" i="3"/>
  <c r="B94" i="3"/>
  <c r="B97" i="3"/>
  <c r="E114" i="3"/>
  <c r="I115" i="3"/>
  <c r="E117" i="3"/>
  <c r="E9" i="3" s="1"/>
  <c r="I118" i="3"/>
  <c r="E120" i="3"/>
  <c r="E12" i="3" s="1"/>
  <c r="I121" i="3"/>
  <c r="E123" i="3"/>
  <c r="I124" i="3"/>
  <c r="H128" i="3"/>
  <c r="H131" i="3"/>
  <c r="H134" i="3"/>
  <c r="H137" i="3"/>
  <c r="I33" i="3"/>
  <c r="I36" i="3"/>
  <c r="I39" i="3"/>
  <c r="I42" i="3"/>
  <c r="D60" i="3"/>
  <c r="H61" i="3"/>
  <c r="H7" i="3" s="1"/>
  <c r="D63" i="3"/>
  <c r="D9" i="3" s="1"/>
  <c r="H64" i="3"/>
  <c r="H10" i="3" s="1"/>
  <c r="D66" i="3"/>
  <c r="D12" i="3" s="1"/>
  <c r="H67" i="3"/>
  <c r="H13" i="3" s="1"/>
  <c r="D69" i="3"/>
  <c r="D15" i="3" s="1"/>
  <c r="H70" i="3"/>
  <c r="H16" i="3" s="1"/>
  <c r="C88" i="3"/>
  <c r="C91" i="3"/>
  <c r="C94" i="3"/>
  <c r="C13" i="3" s="1"/>
  <c r="C97" i="3"/>
  <c r="D86" i="3"/>
  <c r="E87" i="3" s="1"/>
  <c r="E6" i="3" s="1"/>
  <c r="C3" i="3"/>
  <c r="B37" i="3"/>
  <c r="B40" i="3"/>
  <c r="B43" i="3"/>
  <c r="I64" i="3"/>
  <c r="I10" i="3" s="1"/>
  <c r="I67" i="3"/>
  <c r="I13" i="3" s="1"/>
  <c r="I70" i="3"/>
  <c r="I16" i="3" s="1"/>
  <c r="D91" i="3"/>
  <c r="D10" i="3" s="1"/>
  <c r="D94" i="3"/>
  <c r="D13" i="3" s="1"/>
  <c r="D97" i="3"/>
  <c r="D16" i="3" s="1"/>
  <c r="B132" i="3"/>
  <c r="B135" i="3"/>
  <c r="B138" i="3"/>
  <c r="B32" i="3"/>
  <c r="E88" i="3"/>
  <c r="E91" i="3"/>
  <c r="E94" i="3"/>
  <c r="E97" i="3"/>
  <c r="C129" i="3"/>
  <c r="C132" i="3"/>
  <c r="C10" i="3" s="1"/>
  <c r="C135" i="3"/>
  <c r="F88" i="3"/>
  <c r="F91" i="3"/>
  <c r="F94" i="3"/>
  <c r="F97" i="3"/>
  <c r="D129" i="3"/>
  <c r="D132" i="3"/>
  <c r="D135" i="3"/>
  <c r="D138" i="3"/>
  <c r="F3" i="3"/>
  <c r="B8" i="3"/>
  <c r="B11" i="3"/>
  <c r="B14" i="3"/>
  <c r="E34" i="3"/>
  <c r="E37" i="3"/>
  <c r="E40" i="3"/>
  <c r="E43" i="3"/>
  <c r="G88" i="3"/>
  <c r="G91" i="3"/>
  <c r="G10" i="3" s="1"/>
  <c r="G94" i="3"/>
  <c r="G97" i="3"/>
  <c r="B115" i="3"/>
  <c r="B118" i="3"/>
  <c r="B121" i="3"/>
  <c r="B124" i="3"/>
  <c r="E129" i="3"/>
  <c r="E132" i="3"/>
  <c r="E135" i="3"/>
  <c r="E138" i="3"/>
  <c r="I66" i="3"/>
  <c r="H73" i="3"/>
  <c r="H4" i="3" s="1"/>
  <c r="D90" i="3"/>
  <c r="D93" i="3"/>
  <c r="D96" i="3"/>
  <c r="B131" i="3"/>
  <c r="C175" i="1"/>
  <c r="C176" i="1" s="1"/>
  <c r="I172" i="1"/>
  <c r="I175" i="1" s="1"/>
  <c r="I176" i="1" s="1"/>
  <c r="H172" i="1"/>
  <c r="H175" i="1" s="1"/>
  <c r="H176" i="1" s="1"/>
  <c r="G172" i="1"/>
  <c r="G175" i="1" s="1"/>
  <c r="G176" i="1" s="1"/>
  <c r="F172" i="1"/>
  <c r="F175" i="1" s="1"/>
  <c r="F176" i="1" s="1"/>
  <c r="E172" i="1"/>
  <c r="E175" i="1" s="1"/>
  <c r="E176" i="1" s="1"/>
  <c r="D172" i="1"/>
  <c r="D175" i="1" s="1"/>
  <c r="D176" i="1" s="1"/>
  <c r="C172" i="1"/>
  <c r="B172" i="1"/>
  <c r="B175" i="1" s="1"/>
  <c r="B176" i="1" s="1"/>
  <c r="B163" i="1"/>
  <c r="I161" i="1"/>
  <c r="I163" i="1" s="1"/>
  <c r="H161" i="1"/>
  <c r="H163" i="1" s="1"/>
  <c r="H164" i="1" s="1"/>
  <c r="H165" i="1" s="1"/>
  <c r="G161" i="1"/>
  <c r="G163" i="1" s="1"/>
  <c r="F161" i="1"/>
  <c r="F163" i="1" s="1"/>
  <c r="E161" i="1"/>
  <c r="E163" i="1" s="1"/>
  <c r="D161" i="1"/>
  <c r="D163" i="1" s="1"/>
  <c r="C161" i="1"/>
  <c r="C163" i="1" s="1"/>
  <c r="B161" i="1"/>
  <c r="H125" i="1"/>
  <c r="I125" i="1"/>
  <c r="E154" i="1"/>
  <c r="C154" i="1"/>
  <c r="I150" i="1"/>
  <c r="I153" i="1" s="1"/>
  <c r="I154" i="1" s="1"/>
  <c r="H150" i="1"/>
  <c r="H153" i="1" s="1"/>
  <c r="H154" i="1" s="1"/>
  <c r="G150" i="1"/>
  <c r="G153" i="1" s="1"/>
  <c r="G154" i="1" s="1"/>
  <c r="F150" i="1"/>
  <c r="F153" i="1" s="1"/>
  <c r="F154" i="1" s="1"/>
  <c r="E150" i="1"/>
  <c r="E153" i="1" s="1"/>
  <c r="D150" i="1"/>
  <c r="D153" i="1" s="1"/>
  <c r="D154" i="1" s="1"/>
  <c r="C150" i="1"/>
  <c r="C153" i="1" s="1"/>
  <c r="B150" i="1"/>
  <c r="B153" i="1" s="1"/>
  <c r="B154" i="1" s="1"/>
  <c r="B16" i="3" l="1"/>
  <c r="B13" i="3"/>
  <c r="B33" i="3"/>
  <c r="B6" i="3" s="1"/>
  <c r="B5" i="3"/>
  <c r="B34" i="3"/>
  <c r="B7" i="3" s="1"/>
  <c r="B10" i="3"/>
  <c r="G15" i="3"/>
  <c r="E13" i="3"/>
  <c r="E10" i="3"/>
  <c r="I15" i="3"/>
  <c r="H9" i="3"/>
  <c r="D5" i="3"/>
  <c r="D87" i="3"/>
  <c r="D6" i="3" s="1"/>
  <c r="D88" i="3"/>
  <c r="D7" i="3" s="1"/>
  <c r="G12" i="3"/>
  <c r="E16" i="3"/>
  <c r="H15" i="3"/>
  <c r="H12" i="3"/>
  <c r="E7" i="3"/>
  <c r="I12" i="3"/>
  <c r="H6" i="3"/>
  <c r="I9" i="3"/>
  <c r="I6" i="3"/>
  <c r="I164" i="1"/>
  <c r="I165" i="1" s="1"/>
  <c r="B164" i="1"/>
  <c r="B165" i="1" s="1"/>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G107" i="1"/>
  <c r="F107" i="1"/>
  <c r="E107" i="1"/>
  <c r="D107" i="1"/>
  <c r="C107" i="1"/>
  <c r="B107" i="1"/>
  <c r="I107" i="1"/>
  <c r="I139" i="1"/>
  <c r="I142" i="1" s="1"/>
  <c r="H139" i="1"/>
  <c r="H142" i="1" s="1"/>
  <c r="G139" i="1"/>
  <c r="G142" i="1" s="1"/>
  <c r="F139" i="1"/>
  <c r="F142" i="1" s="1"/>
  <c r="E139" i="1"/>
  <c r="E142" i="1" s="1"/>
  <c r="D139" i="1"/>
  <c r="D142" i="1" s="1"/>
  <c r="C139" i="1"/>
  <c r="C142" i="1" s="1"/>
  <c r="B139" i="1"/>
  <c r="B142" i="1" s="1"/>
  <c r="H124" i="1" l="1"/>
  <c r="H131" i="1" s="1"/>
  <c r="H132" i="1" s="1"/>
  <c r="C124" i="1"/>
  <c r="I124" i="1"/>
  <c r="E124" i="1"/>
  <c r="F124" i="1"/>
  <c r="D124" i="1"/>
  <c r="B124" i="1"/>
  <c r="B131" i="1" s="1"/>
  <c r="G124" i="1"/>
  <c r="E131" i="1" l="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G45" i="1"/>
  <c r="G59" i="1" s="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F10" i="1" s="1"/>
  <c r="E4" i="1"/>
  <c r="E10" i="1" s="1"/>
  <c r="D4" i="1"/>
  <c r="D10" i="1" s="1"/>
  <c r="C4" i="1"/>
  <c r="B4" i="1"/>
  <c r="I4" i="1"/>
  <c r="H10" i="1" l="1"/>
  <c r="H59" i="1"/>
  <c r="I10" i="1"/>
  <c r="B10" i="1"/>
  <c r="B59" i="1"/>
  <c r="C10" i="1"/>
  <c r="C59" i="1"/>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B60" i="1"/>
  <c r="E60" i="1"/>
  <c r="F60" i="1"/>
  <c r="G10" i="1"/>
  <c r="I59" i="1"/>
  <c r="I60" i="1" s="1"/>
  <c r="G60" i="1"/>
  <c r="H60" i="1"/>
  <c r="C60" i="1"/>
  <c r="D60" i="1"/>
  <c r="H64" i="1" l="1"/>
  <c r="H76" i="1" s="1"/>
  <c r="H94" i="1" s="1"/>
  <c r="H96" i="1" s="1"/>
  <c r="I64" i="1"/>
  <c r="I76" i="1" s="1"/>
  <c r="I94" i="1" s="1"/>
  <c r="G12" i="1"/>
  <c r="G20" i="1" s="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<sst xmlns="http://schemas.openxmlformats.org/spreadsheetml/2006/main" count="338" uniqueCount="144">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</sst>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0" fillId="0" borderId="0" xfId="0" applyNumberFormat="1"/>
    <xf numFmtId="166" fontId="0" fillId="0" borderId="0" xfId="2" applyNumberFormat="1" applyFont="1" applyAlignment="1">
      <alignment horizontal="right"/>
    </xf>
    <xf numFmtId="166" fontId="0" fillId="0" borderId="0" xfId="2"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omputingservices-my.sharepoint.com/personal/kz450_bath_ac_uk/Documents/Desktop/QuillCapital/Level%201/Task%208/1692614280_Task%208%20-%20Building%20the%20Revenue%20Model.xlsx" TargetMode="External"/><Relationship Id="rId1" Type="http://schemas.openxmlformats.org/officeDocument/2006/relationships/externalLinkPath" Target="1692614280_Task%208%20-%20Building%20the%20Revenue%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09">
          <cell r="A109" t="str">
            <v>North America</v>
          </cell>
          <cell r="B109">
            <v>13740</v>
          </cell>
          <cell r="C109">
            <v>14764</v>
          </cell>
          <cell r="D109">
            <v>15216</v>
          </cell>
          <cell r="E109">
            <v>14855</v>
          </cell>
          <cell r="F109">
            <v>15902</v>
          </cell>
          <cell r="G109">
            <v>14484</v>
          </cell>
          <cell r="H109">
            <v>17179</v>
          </cell>
          <cell r="I109">
            <v>18353</v>
          </cell>
        </row>
        <row r="110">
          <cell r="B110">
            <v>8506</v>
          </cell>
          <cell r="C110">
            <v>9299</v>
          </cell>
          <cell r="D110">
            <v>9684</v>
          </cell>
          <cell r="E110">
            <v>9322</v>
          </cell>
          <cell r="F110">
            <v>10045</v>
          </cell>
          <cell r="G110">
            <v>9329</v>
          </cell>
          <cell r="H110">
            <v>11644</v>
          </cell>
          <cell r="I110">
            <v>12228</v>
          </cell>
        </row>
        <row r="111">
          <cell r="B111">
            <v>4410</v>
          </cell>
          <cell r="C111">
            <v>4746</v>
          </cell>
          <cell r="D111">
            <v>4886</v>
          </cell>
          <cell r="E111">
            <v>4938</v>
          </cell>
          <cell r="F111">
            <v>5260</v>
          </cell>
          <cell r="G111">
            <v>4639</v>
          </cell>
          <cell r="H111">
            <v>5028</v>
          </cell>
          <cell r="I111">
            <v>5492</v>
          </cell>
        </row>
        <row r="112">
          <cell r="B112">
            <v>824</v>
          </cell>
          <cell r="C112">
            <v>719</v>
          </cell>
          <cell r="D112">
            <v>646</v>
          </cell>
          <cell r="E112">
            <v>595</v>
          </cell>
          <cell r="F112">
            <v>597</v>
          </cell>
          <cell r="G112">
            <v>516</v>
          </cell>
          <cell r="H112">
            <v>507</v>
          </cell>
          <cell r="I112">
            <v>633</v>
          </cell>
        </row>
        <row r="113">
          <cell r="A113" t="str">
            <v>Europe, Middle East &amp; Africa</v>
          </cell>
          <cell r="B113">
            <v>7126</v>
          </cell>
          <cell r="C113">
            <v>7315</v>
          </cell>
          <cell r="D113">
            <v>7970</v>
          </cell>
          <cell r="E113">
            <v>9242</v>
          </cell>
          <cell r="F113">
            <v>9812</v>
          </cell>
          <cell r="G113">
            <v>9347</v>
          </cell>
          <cell r="H113">
            <v>11456</v>
          </cell>
          <cell r="I113">
            <v>12479</v>
          </cell>
        </row>
        <row r="114">
          <cell r="B114">
            <v>4703</v>
          </cell>
          <cell r="C114">
            <v>4867</v>
          </cell>
          <cell r="D114">
            <v>5192</v>
          </cell>
          <cell r="E114">
            <v>5875</v>
          </cell>
          <cell r="F114">
            <v>6293</v>
          </cell>
          <cell r="G114">
            <v>5892</v>
          </cell>
          <cell r="H114">
            <v>6970</v>
          </cell>
          <cell r="I114">
            <v>7388</v>
          </cell>
        </row>
        <row r="115">
          <cell r="B115">
            <v>2051</v>
          </cell>
          <cell r="C115">
            <v>2091</v>
          </cell>
          <cell r="D115">
            <v>2395</v>
          </cell>
          <cell r="E115">
            <v>2940</v>
          </cell>
          <cell r="F115">
            <v>3087</v>
          </cell>
          <cell r="G115">
            <v>3053</v>
          </cell>
          <cell r="H115">
            <v>3996</v>
          </cell>
          <cell r="I115">
            <v>4527</v>
          </cell>
        </row>
        <row r="116">
          <cell r="B116">
            <v>372</v>
          </cell>
          <cell r="C116">
            <v>357</v>
          </cell>
          <cell r="D116">
            <v>383</v>
          </cell>
          <cell r="E116">
            <v>427</v>
          </cell>
          <cell r="F116">
            <v>432</v>
          </cell>
          <cell r="G116">
            <v>402</v>
          </cell>
          <cell r="H116">
            <v>490</v>
          </cell>
          <cell r="I116">
            <v>564</v>
          </cell>
        </row>
        <row r="117">
          <cell r="B117">
            <v>3067</v>
          </cell>
          <cell r="C117">
            <v>3785</v>
          </cell>
          <cell r="D117">
            <v>4237</v>
          </cell>
          <cell r="E117">
            <v>5134</v>
          </cell>
          <cell r="F117">
            <v>6208</v>
          </cell>
          <cell r="G117">
            <v>6679</v>
          </cell>
          <cell r="H117">
            <v>8290</v>
          </cell>
          <cell r="I117">
            <v>7547</v>
          </cell>
        </row>
        <row r="118">
          <cell r="B118">
            <v>2016</v>
          </cell>
          <cell r="C118">
            <v>2599</v>
          </cell>
          <cell r="D118">
            <v>2920</v>
          </cell>
          <cell r="E118">
            <v>3496</v>
          </cell>
          <cell r="F118">
            <v>4262</v>
          </cell>
          <cell r="G118">
            <v>4635</v>
          </cell>
          <cell r="H118">
            <v>5748</v>
          </cell>
          <cell r="I118">
            <v>5416</v>
          </cell>
        </row>
        <row r="119">
          <cell r="B119">
            <v>925</v>
          </cell>
          <cell r="C119">
            <v>1055</v>
          </cell>
          <cell r="D119">
            <v>1188</v>
          </cell>
          <cell r="E119">
            <v>1508</v>
          </cell>
          <cell r="F119">
            <v>1808</v>
          </cell>
          <cell r="G119">
            <v>1896</v>
          </cell>
          <cell r="H119">
            <v>2347</v>
          </cell>
          <cell r="I119">
            <v>1938</v>
          </cell>
        </row>
        <row r="120">
          <cell r="B120">
            <v>126</v>
          </cell>
          <cell r="C120">
            <v>131</v>
          </cell>
          <cell r="D120">
            <v>129</v>
          </cell>
          <cell r="E120">
            <v>130</v>
          </cell>
          <cell r="F120">
            <v>138</v>
          </cell>
          <cell r="G120">
            <v>148</v>
          </cell>
          <cell r="H120">
            <v>195</v>
          </cell>
          <cell r="I120">
            <v>193</v>
          </cell>
        </row>
        <row r="121">
          <cell r="B121">
            <v>4653</v>
          </cell>
          <cell r="C121">
            <v>4570</v>
          </cell>
          <cell r="D121">
            <v>4737</v>
          </cell>
          <cell r="E121">
            <v>5166</v>
          </cell>
          <cell r="F121">
            <v>5254</v>
          </cell>
          <cell r="G121">
            <v>5028</v>
          </cell>
          <cell r="H121">
            <v>5343</v>
          </cell>
          <cell r="I121">
            <v>5955</v>
          </cell>
        </row>
        <row r="122">
          <cell r="B122">
            <v>3093</v>
          </cell>
          <cell r="C122">
            <v>3106</v>
          </cell>
          <cell r="D122">
            <v>3285</v>
          </cell>
          <cell r="E122">
            <v>3575</v>
          </cell>
          <cell r="F122">
            <v>3622</v>
          </cell>
          <cell r="G122">
            <v>3449</v>
          </cell>
          <cell r="H122">
            <v>3659</v>
          </cell>
          <cell r="I122">
            <v>4111</v>
          </cell>
        </row>
        <row r="123">
          <cell r="B123">
            <v>1251</v>
          </cell>
          <cell r="C123">
            <v>1175</v>
          </cell>
          <cell r="D123">
            <v>1185</v>
          </cell>
          <cell r="E123">
            <v>1347</v>
          </cell>
          <cell r="F123">
            <v>1395</v>
          </cell>
          <cell r="G123">
            <v>1365</v>
          </cell>
          <cell r="H123">
            <v>1494</v>
          </cell>
          <cell r="I123">
            <v>1610</v>
          </cell>
        </row>
        <row r="124">
          <cell r="B124">
            <v>309</v>
          </cell>
          <cell r="C124">
            <v>289</v>
          </cell>
          <cell r="D124">
            <v>267</v>
          </cell>
          <cell r="E124">
            <v>244</v>
          </cell>
          <cell r="F124">
            <v>237</v>
          </cell>
          <cell r="G124">
            <v>214</v>
          </cell>
          <cell r="H124">
            <v>190</v>
          </cell>
          <cell r="I124">
            <v>234</v>
          </cell>
        </row>
        <row r="125">
          <cell r="B125">
            <v>115</v>
          </cell>
          <cell r="C125">
            <v>73</v>
          </cell>
          <cell r="D125">
            <v>73</v>
          </cell>
          <cell r="E125">
            <v>88</v>
          </cell>
          <cell r="F125">
            <v>42</v>
          </cell>
          <cell r="G125">
            <v>30</v>
          </cell>
          <cell r="H125">
            <v>25</v>
          </cell>
          <cell r="I125">
            <v>102</v>
          </cell>
        </row>
        <row r="136">
          <cell r="B136">
            <v>3645</v>
          </cell>
          <cell r="C136">
            <v>3763</v>
          </cell>
          <cell r="D136">
            <v>3875</v>
          </cell>
          <cell r="E136">
            <v>3600</v>
          </cell>
          <cell r="F136">
            <v>3925</v>
          </cell>
          <cell r="G136">
            <v>2899</v>
          </cell>
          <cell r="H136">
            <v>5089</v>
          </cell>
          <cell r="I136">
            <v>5114</v>
          </cell>
        </row>
        <row r="137">
          <cell r="B137">
            <v>1524</v>
          </cell>
          <cell r="C137">
            <v>1787</v>
          </cell>
          <cell r="D137">
            <v>1507</v>
          </cell>
          <cell r="E137">
            <v>1587</v>
          </cell>
          <cell r="F137">
            <v>1995</v>
          </cell>
          <cell r="G137">
            <v>1541</v>
          </cell>
          <cell r="H137">
            <v>2435</v>
          </cell>
          <cell r="I137">
            <v>3293</v>
          </cell>
        </row>
        <row r="138">
          <cell r="A138" t="str">
            <v>Greater China</v>
          </cell>
          <cell r="B138">
            <v>993</v>
          </cell>
          <cell r="C138">
            <v>1372</v>
          </cell>
          <cell r="D138">
            <v>1507</v>
          </cell>
          <cell r="E138">
            <v>1807</v>
          </cell>
          <cell r="F138">
            <v>2376</v>
          </cell>
          <cell r="G138">
            <v>2490</v>
          </cell>
          <cell r="H138">
            <v>3243</v>
          </cell>
          <cell r="I138">
            <v>2365</v>
          </cell>
        </row>
        <row r="139">
          <cell r="A139" t="str">
            <v>Asia Pacific &amp; Latin America</v>
          </cell>
          <cell r="B139">
            <v>918</v>
          </cell>
          <cell r="C139">
            <v>1002</v>
          </cell>
          <cell r="D139">
            <v>980</v>
          </cell>
          <cell r="E139">
            <v>1189</v>
          </cell>
          <cell r="F139">
            <v>1323</v>
          </cell>
          <cell r="G139">
            <v>1184</v>
          </cell>
          <cell r="H139">
            <v>1530</v>
          </cell>
          <cell r="I139">
            <v>1896</v>
          </cell>
        </row>
        <row r="140">
          <cell r="A140" t="str">
            <v>Global Brand Divisions</v>
          </cell>
          <cell r="B140">
            <v>-2263</v>
          </cell>
          <cell r="C140">
            <v>-2596</v>
          </cell>
          <cell r="D140">
            <v>-2677</v>
          </cell>
          <cell r="E140">
            <v>-2658</v>
          </cell>
          <cell r="F140">
            <v>-3262</v>
          </cell>
          <cell r="G140">
            <v>-3468</v>
          </cell>
          <cell r="H140">
            <v>-3656</v>
          </cell>
          <cell r="I140">
            <v>-4262</v>
          </cell>
        </row>
        <row r="158">
          <cell r="B158">
            <v>208</v>
          </cell>
          <cell r="C158">
            <v>242</v>
          </cell>
          <cell r="D158">
            <v>223</v>
          </cell>
          <cell r="E158">
            <v>196</v>
          </cell>
          <cell r="F158">
            <v>117</v>
          </cell>
          <cell r="G158">
            <v>110</v>
          </cell>
          <cell r="H158">
            <v>98</v>
          </cell>
          <cell r="I158">
            <v>146</v>
          </cell>
        </row>
        <row r="159">
          <cell r="B159">
            <v>236</v>
          </cell>
          <cell r="C159">
            <v>232</v>
          </cell>
          <cell r="D159">
            <v>172</v>
          </cell>
          <cell r="E159">
            <v>240</v>
          </cell>
          <cell r="F159">
            <v>233</v>
          </cell>
          <cell r="G159">
            <v>139</v>
          </cell>
          <cell r="H159">
            <v>153</v>
          </cell>
          <cell r="I159">
            <v>197</v>
          </cell>
        </row>
        <row r="160">
          <cell r="B160">
            <v>69</v>
          </cell>
          <cell r="C160">
            <v>44</v>
          </cell>
          <cell r="D160">
            <v>51</v>
          </cell>
          <cell r="E160">
            <v>76</v>
          </cell>
          <cell r="F160">
            <v>49</v>
          </cell>
          <cell r="G160">
            <v>28</v>
          </cell>
          <cell r="H160">
            <v>94</v>
          </cell>
          <cell r="I160">
            <v>78</v>
          </cell>
        </row>
        <row r="161">
          <cell r="B161">
            <v>52</v>
          </cell>
          <cell r="C161">
            <v>64</v>
          </cell>
          <cell r="D161">
            <v>60</v>
          </cell>
          <cell r="E161">
            <v>49</v>
          </cell>
          <cell r="F161">
            <v>47</v>
          </cell>
          <cell r="G161">
            <v>41</v>
          </cell>
          <cell r="H161">
            <v>54</v>
          </cell>
          <cell r="I161">
            <v>56</v>
          </cell>
        </row>
        <row r="162">
          <cell r="B162">
            <v>225</v>
          </cell>
          <cell r="C162">
            <v>258</v>
          </cell>
          <cell r="D162">
            <v>278</v>
          </cell>
          <cell r="E162">
            <v>286</v>
          </cell>
          <cell r="F162">
            <v>278</v>
          </cell>
          <cell r="G162">
            <v>438</v>
          </cell>
          <cell r="H162">
            <v>278</v>
          </cell>
          <cell r="I162">
            <v>222</v>
          </cell>
        </row>
        <row r="169">
          <cell r="B169">
            <v>121</v>
          </cell>
          <cell r="C169">
            <v>133</v>
          </cell>
          <cell r="D169">
            <v>140</v>
          </cell>
          <cell r="E169">
            <v>160</v>
          </cell>
          <cell r="F169">
            <v>149</v>
          </cell>
          <cell r="G169">
            <v>148</v>
          </cell>
          <cell r="H169">
            <v>130</v>
          </cell>
          <cell r="I169">
            <v>124</v>
          </cell>
        </row>
        <row r="170">
          <cell r="B170">
            <v>87</v>
          </cell>
          <cell r="C170">
            <v>84</v>
          </cell>
          <cell r="D170">
            <v>104</v>
          </cell>
          <cell r="E170">
            <v>116</v>
          </cell>
          <cell r="F170">
            <v>111</v>
          </cell>
          <cell r="G170">
            <v>132</v>
          </cell>
          <cell r="H170">
            <v>136</v>
          </cell>
          <cell r="I170">
            <v>134</v>
          </cell>
        </row>
        <row r="171">
          <cell r="B171">
            <v>46</v>
          </cell>
          <cell r="C171">
            <v>48</v>
          </cell>
          <cell r="D171">
            <v>54</v>
          </cell>
          <cell r="E171">
            <v>56</v>
          </cell>
          <cell r="F171">
            <v>50</v>
          </cell>
          <cell r="G171">
            <v>44</v>
          </cell>
          <cell r="H171">
            <v>46</v>
          </cell>
          <cell r="I171">
            <v>41</v>
          </cell>
        </row>
        <row r="172">
          <cell r="B172">
            <v>49</v>
          </cell>
          <cell r="C172">
            <v>43</v>
          </cell>
          <cell r="D172">
            <v>56</v>
          </cell>
          <cell r="E172">
            <v>55</v>
          </cell>
          <cell r="F172">
            <v>53</v>
          </cell>
          <cell r="G172">
            <v>46</v>
          </cell>
          <cell r="H172">
            <v>43</v>
          </cell>
          <cell r="I172">
            <v>42</v>
          </cell>
        </row>
        <row r="173">
          <cell r="B173">
            <v>210</v>
          </cell>
          <cell r="C173">
            <v>230</v>
          </cell>
          <cell r="D173">
            <v>233</v>
          </cell>
          <cell r="E173">
            <v>217</v>
          </cell>
          <cell r="F173">
            <v>195</v>
          </cell>
          <cell r="G173">
            <v>214</v>
          </cell>
          <cell r="H173">
            <v>222</v>
          </cell>
          <cell r="I173">
            <v>220</v>
          </cell>
        </row>
        <row r="182">
          <cell r="B182">
            <v>0.14000000000000001</v>
          </cell>
          <cell r="C182">
            <v>0.1</v>
          </cell>
          <cell r="D182">
            <v>0.04</v>
          </cell>
          <cell r="E182">
            <v>-0.04</v>
          </cell>
          <cell r="F182">
            <v>0.08</v>
          </cell>
          <cell r="G182">
            <v>-0.14000000000000001</v>
          </cell>
          <cell r="H182">
            <v>0.25</v>
          </cell>
          <cell r="I182">
            <v>0.05</v>
          </cell>
        </row>
        <row r="184">
          <cell r="B184">
            <v>-0.05</v>
          </cell>
          <cell r="C184">
            <v>-0.13</v>
          </cell>
          <cell r="D184">
            <v>-0.1</v>
          </cell>
          <cell r="E184">
            <v>-0.08</v>
          </cell>
          <cell r="F184">
            <v>0</v>
          </cell>
          <cell r="G184">
            <v>-7.0000000000000007E-2</v>
          </cell>
          <cell r="H184">
            <v>-0.02</v>
          </cell>
          <cell r="I184">
            <v>0.25</v>
          </cell>
        </row>
        <row r="186">
          <cell r="B186">
            <v>0.47</v>
          </cell>
          <cell r="C186">
            <v>0.37</v>
          </cell>
          <cell r="D186">
            <v>0.16</v>
          </cell>
          <cell r="E186">
            <v>0.06</v>
          </cell>
          <cell r="F186">
            <v>0.12</v>
          </cell>
          <cell r="G186">
            <v>-0.03</v>
          </cell>
          <cell r="H186">
            <v>0.13</v>
          </cell>
          <cell r="I186">
            <v>0.09</v>
          </cell>
        </row>
        <row r="187">
          <cell r="B187">
            <v>0.19</v>
          </cell>
          <cell r="C187">
            <v>0.25</v>
          </cell>
          <cell r="D187">
            <v>0.25</v>
          </cell>
          <cell r="E187">
            <v>0.16</v>
          </cell>
          <cell r="F187">
            <v>0.09</v>
          </cell>
          <cell r="G187">
            <v>0.02</v>
          </cell>
          <cell r="H187">
            <v>0.25</v>
          </cell>
          <cell r="I187">
            <v>0.16</v>
          </cell>
        </row>
        <row r="188">
          <cell r="B188">
            <v>0.19</v>
          </cell>
          <cell r="C188">
            <v>0.15</v>
          </cell>
          <cell r="D188">
            <v>0.13</v>
          </cell>
          <cell r="E188">
            <v>0.06</v>
          </cell>
          <cell r="F188">
            <v>0.05</v>
          </cell>
          <cell r="G188">
            <v>-0.03</v>
          </cell>
          <cell r="H188">
            <v>0.19</v>
          </cell>
          <cell r="I188">
            <v>0.17</v>
          </cell>
        </row>
        <row r="190">
          <cell r="B190">
            <v>0.28000000000000003</v>
          </cell>
          <cell r="C190">
            <v>0.33</v>
          </cell>
          <cell r="D190">
            <v>0.18</v>
          </cell>
          <cell r="E190">
            <v>0.16</v>
          </cell>
          <cell r="F190">
            <v>0.25</v>
          </cell>
          <cell r="G190">
            <v>0.12</v>
          </cell>
          <cell r="H190">
            <v>0.19</v>
          </cell>
          <cell r="I190">
            <v>-0.1</v>
          </cell>
        </row>
        <row r="191">
          <cell r="B191">
            <v>7.0000000000000007E-2</v>
          </cell>
          <cell r="C191">
            <v>0.17</v>
          </cell>
          <cell r="D191">
            <v>0.18</v>
          </cell>
          <cell r="E191">
            <v>0.23</v>
          </cell>
          <cell r="F191">
            <v>0.23</v>
          </cell>
          <cell r="G191">
            <v>0.08</v>
          </cell>
          <cell r="H191">
            <v>0.19</v>
          </cell>
          <cell r="I191">
            <v>-0.21</v>
          </cell>
        </row>
        <row r="192">
          <cell r="B192">
            <v>0.01</v>
          </cell>
          <cell r="C192">
            <v>7.0000000000000007E-2</v>
          </cell>
          <cell r="D192">
            <v>0.03</v>
          </cell>
          <cell r="E192">
            <v>-0.01</v>
          </cell>
          <cell r="F192">
            <v>0.08</v>
          </cell>
          <cell r="G192">
            <v>0.11</v>
          </cell>
          <cell r="H192">
            <v>0.26</v>
          </cell>
          <cell r="I192">
            <v>-0.06</v>
          </cell>
        </row>
        <row r="194">
          <cell r="B194">
            <v>0.32</v>
          </cell>
          <cell r="C194">
            <v>0.48</v>
          </cell>
          <cell r="D194">
            <v>0.24</v>
          </cell>
          <cell r="E194">
            <v>0.09</v>
          </cell>
          <cell r="F194">
            <v>0.12</v>
          </cell>
          <cell r="G194">
            <v>0</v>
          </cell>
          <cell r="H194">
            <v>0.08</v>
          </cell>
          <cell r="I194">
            <v>0.17</v>
          </cell>
        </row>
        <row r="195">
          <cell r="B195">
            <v>-0.03</v>
          </cell>
          <cell r="C195">
            <v>0.16</v>
          </cell>
          <cell r="D195">
            <v>0.18</v>
          </cell>
          <cell r="E195">
            <v>0.15</v>
          </cell>
          <cell r="F195">
            <v>0.15</v>
          </cell>
          <cell r="G195">
            <v>0.02</v>
          </cell>
          <cell r="H195">
            <v>0.1</v>
          </cell>
          <cell r="I195">
            <v>0.12</v>
          </cell>
        </row>
        <row r="196">
          <cell r="B196">
            <v>-0.01</v>
          </cell>
          <cell r="C196">
            <v>0.14000000000000001</v>
          </cell>
          <cell r="D196">
            <v>-0.04</v>
          </cell>
          <cell r="E196">
            <v>-0.08</v>
          </cell>
          <cell r="F196">
            <v>0.08</v>
          </cell>
          <cell r="G196">
            <v>-0.04</v>
          </cell>
          <cell r="H196">
            <v>-0.09</v>
          </cell>
          <cell r="I196">
            <v>0.28000000000000003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2" activePane="bottomLeft" state="frozen"/>
      <selection pane="bottomLeft"/>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c r="C2" s="3"/>
      <c r="D2" s="3"/>
      <c r="E2" s="3"/>
      <c r="F2" s="3"/>
      <c r="G2" s="3"/>
      <c r="H2" s="3">
        <v>44538</v>
      </c>
      <c r="I2" s="3">
        <v>46710</v>
      </c>
    </row>
    <row r="3" spans="1:9" x14ac:dyDescent="0.3">
      <c r="A3" s="23" t="s">
        <v>29</v>
      </c>
      <c r="B3" s="24"/>
      <c r="C3" s="24"/>
      <c r="D3" s="24"/>
      <c r="E3" s="24"/>
      <c r="F3" s="24"/>
      <c r="G3" s="24"/>
      <c r="H3" s="24">
        <v>24576</v>
      </c>
      <c r="I3" s="24">
        <v>25231</v>
      </c>
    </row>
    <row r="4" spans="1:9" s="1" customFormat="1" x14ac:dyDescent="0.3">
      <c r="A4" s="1"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
      <c r="A5" s="11" t="s">
        <v>22</v>
      </c>
      <c r="B5" s="3"/>
      <c r="C5" s="3"/>
      <c r="D5" s="3"/>
      <c r="E5" s="3"/>
      <c r="F5" s="3"/>
      <c r="G5" s="3"/>
      <c r="H5" s="3">
        <v>3114</v>
      </c>
      <c r="I5" s="3">
        <v>3850</v>
      </c>
    </row>
    <row r="6" spans="1:9" x14ac:dyDescent="0.3">
      <c r="A6" s="11" t="s">
        <v>23</v>
      </c>
      <c r="B6" s="3"/>
      <c r="C6" s="3"/>
      <c r="D6" s="3"/>
      <c r="E6" s="3"/>
      <c r="F6" s="3"/>
      <c r="G6" s="3"/>
      <c r="H6" s="3">
        <v>9911</v>
      </c>
      <c r="I6" s="3">
        <v>10954</v>
      </c>
    </row>
    <row r="7" spans="1:9" x14ac:dyDescent="0.3">
      <c r="A7" s="22" t="s">
        <v>24</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3">
      <c r="A8" s="2" t="s">
        <v>25</v>
      </c>
      <c r="B8" s="3"/>
      <c r="C8" s="3"/>
      <c r="D8" s="3"/>
      <c r="E8" s="3"/>
      <c r="F8" s="3"/>
      <c r="G8" s="3"/>
      <c r="H8" s="3">
        <v>262</v>
      </c>
      <c r="I8" s="3">
        <v>205</v>
      </c>
    </row>
    <row r="9" spans="1:9" x14ac:dyDescent="0.3">
      <c r="A9" s="2" t="s">
        <v>5</v>
      </c>
      <c r="B9" s="3"/>
      <c r="C9" s="3"/>
      <c r="D9" s="3"/>
      <c r="E9" s="3"/>
      <c r="F9" s="3"/>
      <c r="G9" s="3"/>
      <c r="H9" s="3">
        <v>14</v>
      </c>
      <c r="I9" s="3">
        <v>-181</v>
      </c>
    </row>
    <row r="10" spans="1:9" x14ac:dyDescent="0.3">
      <c r="A10" s="4" t="s">
        <v>26</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
      <c r="A11" s="2" t="s">
        <v>27</v>
      </c>
      <c r="B11" s="3"/>
      <c r="C11" s="3"/>
      <c r="D11" s="3"/>
      <c r="E11" s="3"/>
      <c r="F11" s="3"/>
      <c r="G11" s="3"/>
      <c r="H11" s="3">
        <v>934</v>
      </c>
      <c r="I11" s="3">
        <v>605</v>
      </c>
    </row>
    <row r="12" spans="1:9" ht="15" thickBot="1" x14ac:dyDescent="0.35">
      <c r="A12" s="6" t="s">
        <v>30</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
      <c r="A13" s="1" t="s">
        <v>8</v>
      </c>
    </row>
    <row r="14" spans="1:9" x14ac:dyDescent="0.3">
      <c r="A14" s="2" t="s">
        <v>6</v>
      </c>
      <c r="H14">
        <v>3.64</v>
      </c>
      <c r="I14">
        <v>3.83</v>
      </c>
    </row>
    <row r="15" spans="1:9" x14ac:dyDescent="0.3">
      <c r="A15" s="2" t="s">
        <v>7</v>
      </c>
      <c r="H15">
        <v>3.56</v>
      </c>
      <c r="I15">
        <v>3.75</v>
      </c>
    </row>
    <row r="16" spans="1:9" x14ac:dyDescent="0.3">
      <c r="A16" s="1" t="s">
        <v>9</v>
      </c>
    </row>
    <row r="17" spans="1:9" x14ac:dyDescent="0.3">
      <c r="A17" s="2" t="s">
        <v>6</v>
      </c>
      <c r="G17" s="8"/>
      <c r="H17" s="8">
        <v>1573</v>
      </c>
      <c r="I17" s="8">
        <v>1578.8</v>
      </c>
    </row>
    <row r="18" spans="1:9" x14ac:dyDescent="0.3">
      <c r="A18" s="2" t="s">
        <v>7</v>
      </c>
      <c r="G18" s="8"/>
      <c r="H18" s="8">
        <v>1609.4</v>
      </c>
      <c r="I18" s="8">
        <v>1610.8</v>
      </c>
    </row>
    <row r="20" spans="1:9" s="12" customFormat="1" x14ac:dyDescent="0.3">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c r="C25" s="3"/>
      <c r="D25" s="3"/>
      <c r="E25" s="3"/>
      <c r="F25" s="3"/>
      <c r="G25" s="3"/>
      <c r="H25" s="3">
        <v>9889</v>
      </c>
      <c r="I25" s="3">
        <v>8574</v>
      </c>
    </row>
    <row r="26" spans="1:9" x14ac:dyDescent="0.3">
      <c r="A26" s="11" t="s">
        <v>34</v>
      </c>
      <c r="B26" s="3"/>
      <c r="C26" s="3"/>
      <c r="D26" s="3"/>
      <c r="E26" s="3"/>
      <c r="F26" s="3"/>
      <c r="G26" s="3"/>
      <c r="H26" s="3">
        <v>3587</v>
      </c>
      <c r="I26" s="3">
        <v>4423</v>
      </c>
    </row>
    <row r="27" spans="1:9" x14ac:dyDescent="0.3">
      <c r="A27" s="11" t="s">
        <v>35</v>
      </c>
      <c r="B27" s="3"/>
      <c r="C27" s="3"/>
      <c r="D27" s="3"/>
      <c r="E27" s="3"/>
      <c r="F27" s="3"/>
      <c r="G27" s="3"/>
      <c r="H27" s="3">
        <v>4463</v>
      </c>
      <c r="I27" s="3">
        <v>4667</v>
      </c>
    </row>
    <row r="28" spans="1:9" x14ac:dyDescent="0.3">
      <c r="A28" s="11" t="s">
        <v>36</v>
      </c>
      <c r="B28" s="3"/>
      <c r="C28" s="3"/>
      <c r="D28" s="3"/>
      <c r="E28" s="3"/>
      <c r="F28" s="3"/>
      <c r="G28" s="3"/>
      <c r="H28" s="3">
        <v>6854</v>
      </c>
      <c r="I28" s="3">
        <v>8420</v>
      </c>
    </row>
    <row r="29" spans="1:9" x14ac:dyDescent="0.3">
      <c r="A29" s="11" t="s">
        <v>37</v>
      </c>
      <c r="B29" s="3"/>
      <c r="C29" s="3"/>
      <c r="D29" s="3"/>
      <c r="E29" s="3"/>
      <c r="F29" s="3"/>
      <c r="G29" s="3"/>
      <c r="H29" s="3">
        <v>1498</v>
      </c>
      <c r="I29" s="3">
        <v>2129</v>
      </c>
    </row>
    <row r="30" spans="1:9" x14ac:dyDescent="0.3">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
      <c r="A31" s="2" t="s">
        <v>38</v>
      </c>
      <c r="B31" s="3"/>
      <c r="C31" s="3"/>
      <c r="D31" s="3"/>
      <c r="E31" s="3"/>
      <c r="F31" s="3"/>
      <c r="G31" s="3"/>
      <c r="H31" s="3">
        <v>4904</v>
      </c>
      <c r="I31" s="3">
        <v>4791</v>
      </c>
    </row>
    <row r="32" spans="1:9" x14ac:dyDescent="0.3">
      <c r="A32" s="2" t="s">
        <v>39</v>
      </c>
      <c r="B32" s="3"/>
      <c r="C32" s="3"/>
      <c r="D32" s="3"/>
      <c r="E32" s="3"/>
      <c r="F32" s="3"/>
      <c r="G32" s="3"/>
      <c r="H32" s="3">
        <v>3113</v>
      </c>
      <c r="I32" s="3">
        <v>2926</v>
      </c>
    </row>
    <row r="33" spans="1:9" x14ac:dyDescent="0.3">
      <c r="A33" s="2" t="s">
        <v>40</v>
      </c>
      <c r="B33" s="3"/>
      <c r="C33" s="3"/>
      <c r="D33" s="3"/>
      <c r="E33" s="3"/>
      <c r="F33" s="3"/>
      <c r="G33" s="3"/>
      <c r="H33" s="3">
        <v>269</v>
      </c>
      <c r="I33" s="3">
        <v>286</v>
      </c>
    </row>
    <row r="34" spans="1:9" x14ac:dyDescent="0.3">
      <c r="A34" s="2" t="s">
        <v>41</v>
      </c>
      <c r="B34" s="3"/>
      <c r="C34" s="3"/>
      <c r="D34" s="3"/>
      <c r="E34" s="3"/>
      <c r="F34" s="3"/>
      <c r="G34" s="3"/>
      <c r="H34" s="3">
        <v>242</v>
      </c>
      <c r="I34" s="3">
        <v>284</v>
      </c>
    </row>
    <row r="35" spans="1:9" x14ac:dyDescent="0.3">
      <c r="A35" s="2" t="s">
        <v>42</v>
      </c>
      <c r="B35" s="3"/>
      <c r="C35" s="3"/>
      <c r="D35" s="3"/>
      <c r="E35" s="3"/>
      <c r="F35" s="3"/>
      <c r="G35" s="3"/>
      <c r="H35" s="3">
        <v>2921</v>
      </c>
      <c r="I35" s="3">
        <v>3821</v>
      </c>
    </row>
    <row r="36" spans="1:9" ht="15" thickBot="1" x14ac:dyDescent="0.35">
      <c r="A36" s="6" t="s">
        <v>43</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c r="C39" s="3"/>
      <c r="D39" s="3"/>
      <c r="E39" s="3"/>
      <c r="F39" s="3"/>
      <c r="G39" s="3"/>
      <c r="H39" s="3">
        <v>0</v>
      </c>
      <c r="I39" s="3">
        <v>500</v>
      </c>
    </row>
    <row r="40" spans="1:9" x14ac:dyDescent="0.3">
      <c r="A40" s="11" t="s">
        <v>47</v>
      </c>
      <c r="B40" s="3"/>
      <c r="C40" s="3"/>
      <c r="D40" s="3"/>
      <c r="E40" s="3"/>
      <c r="F40" s="3"/>
      <c r="G40" s="3"/>
      <c r="H40" s="3">
        <v>2</v>
      </c>
      <c r="I40" s="3">
        <v>10</v>
      </c>
    </row>
    <row r="41" spans="1:9" x14ac:dyDescent="0.3">
      <c r="A41" s="11" t="s">
        <v>11</v>
      </c>
      <c r="B41" s="3"/>
      <c r="C41" s="3"/>
      <c r="D41" s="3"/>
      <c r="E41" s="3"/>
      <c r="F41" s="3"/>
      <c r="G41" s="3"/>
      <c r="H41" s="3">
        <v>2836</v>
      </c>
      <c r="I41" s="3">
        <v>3358</v>
      </c>
    </row>
    <row r="42" spans="1:9" x14ac:dyDescent="0.3">
      <c r="A42" s="11" t="s">
        <v>48</v>
      </c>
      <c r="B42" s="3"/>
      <c r="C42" s="3"/>
      <c r="D42" s="3"/>
      <c r="E42" s="3"/>
      <c r="F42" s="3"/>
      <c r="G42" s="3"/>
      <c r="H42" s="3">
        <v>467</v>
      </c>
      <c r="I42" s="3">
        <v>420</v>
      </c>
    </row>
    <row r="43" spans="1:9" x14ac:dyDescent="0.3">
      <c r="A43" s="11" t="s">
        <v>12</v>
      </c>
      <c r="B43" s="3"/>
      <c r="C43" s="3"/>
      <c r="D43" s="3"/>
      <c r="E43" s="3"/>
      <c r="F43" s="3"/>
      <c r="G43" s="3"/>
      <c r="H43" s="3">
        <v>6063</v>
      </c>
      <c r="I43" s="3">
        <v>6220</v>
      </c>
    </row>
    <row r="44" spans="1:9" x14ac:dyDescent="0.3">
      <c r="A44" s="11" t="s">
        <v>49</v>
      </c>
      <c r="B44" s="3"/>
      <c r="C44" s="3"/>
      <c r="D44" s="3"/>
      <c r="E44" s="3"/>
      <c r="F44" s="3"/>
      <c r="G44" s="3"/>
      <c r="H44" s="3">
        <v>306</v>
      </c>
      <c r="I44" s="3">
        <v>222</v>
      </c>
    </row>
    <row r="45" spans="1:9" x14ac:dyDescent="0.3">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
      <c r="A46" s="2" t="s">
        <v>50</v>
      </c>
      <c r="B46" s="3"/>
      <c r="C46" s="3"/>
      <c r="D46" s="3"/>
      <c r="E46" s="3"/>
      <c r="F46" s="3"/>
      <c r="G46" s="3"/>
      <c r="H46" s="3">
        <v>9413</v>
      </c>
      <c r="I46" s="3">
        <v>8920</v>
      </c>
    </row>
    <row r="47" spans="1:9" x14ac:dyDescent="0.3">
      <c r="A47" s="2" t="s">
        <v>51</v>
      </c>
      <c r="B47" s="3"/>
      <c r="C47" s="3"/>
      <c r="D47" s="3"/>
      <c r="E47" s="3"/>
      <c r="F47" s="3"/>
      <c r="G47" s="3"/>
      <c r="H47" s="3">
        <v>2931</v>
      </c>
      <c r="I47" s="3">
        <v>2777</v>
      </c>
    </row>
    <row r="48" spans="1:9" x14ac:dyDescent="0.3">
      <c r="A48" s="2" t="s">
        <v>52</v>
      </c>
      <c r="B48" s="3"/>
      <c r="C48" s="3"/>
      <c r="D48" s="3"/>
      <c r="E48" s="3"/>
      <c r="F48" s="3"/>
      <c r="G48" s="3"/>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c r="C54" s="3"/>
      <c r="D54" s="3"/>
      <c r="E54" s="3"/>
      <c r="F54" s="3"/>
      <c r="G54" s="3"/>
      <c r="H54" s="3">
        <v>3</v>
      </c>
      <c r="I54" s="3">
        <v>3</v>
      </c>
    </row>
    <row r="55" spans="1:9" x14ac:dyDescent="0.3">
      <c r="A55" s="17" t="s">
        <v>59</v>
      </c>
      <c r="B55" s="3"/>
      <c r="C55" s="3"/>
      <c r="D55" s="3"/>
      <c r="E55" s="3"/>
      <c r="F55" s="3"/>
      <c r="G55" s="3"/>
      <c r="H55" s="3">
        <v>9965</v>
      </c>
      <c r="I55" s="3">
        <v>11484</v>
      </c>
    </row>
    <row r="56" spans="1:9" x14ac:dyDescent="0.3">
      <c r="A56" s="17" t="s">
        <v>60</v>
      </c>
      <c r="B56" s="3"/>
      <c r="C56" s="3"/>
      <c r="D56" s="3"/>
      <c r="E56" s="3"/>
      <c r="F56" s="3"/>
      <c r="G56" s="3"/>
      <c r="H56" s="3">
        <v>-380</v>
      </c>
      <c r="I56" s="3">
        <v>318</v>
      </c>
    </row>
    <row r="57" spans="1:9" x14ac:dyDescent="0.3">
      <c r="A57" s="17" t="s">
        <v>61</v>
      </c>
      <c r="B57" s="3"/>
      <c r="C57" s="3"/>
      <c r="D57" s="3"/>
      <c r="E57" s="3"/>
      <c r="F57" s="3"/>
      <c r="G57" s="3"/>
      <c r="H57" s="3">
        <v>3179</v>
      </c>
      <c r="I57" s="3">
        <v>3476</v>
      </c>
    </row>
    <row r="58" spans="1:9" x14ac:dyDescent="0.3">
      <c r="A58" s="4" t="s">
        <v>62</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35">
      <c r="A59" s="6" t="s">
        <v>63</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c r="C64" s="9"/>
      <c r="D64" s="9"/>
      <c r="E64" s="9"/>
      <c r="F64" s="9"/>
      <c r="G64" s="9"/>
      <c r="H64" s="9">
        <f>+H12</f>
        <v>5727</v>
      </c>
      <c r="I64" s="9">
        <f>+I12</f>
        <v>6046</v>
      </c>
    </row>
    <row r="65" spans="1:9" s="1" customFormat="1" x14ac:dyDescent="0.3">
      <c r="A65" s="2" t="s">
        <v>66</v>
      </c>
      <c r="B65" s="3"/>
      <c r="C65" s="3"/>
      <c r="D65" s="3"/>
      <c r="E65" s="3"/>
      <c r="F65" s="3"/>
      <c r="G65" s="3"/>
      <c r="H65" s="3"/>
      <c r="I65" s="3"/>
    </row>
    <row r="66" spans="1:9" x14ac:dyDescent="0.3">
      <c r="A66" s="11" t="s">
        <v>67</v>
      </c>
      <c r="B66" s="3"/>
      <c r="C66" s="3"/>
      <c r="D66" s="3"/>
      <c r="E66" s="3"/>
      <c r="F66" s="3"/>
      <c r="G66" s="3"/>
      <c r="H66" s="3">
        <v>744</v>
      </c>
      <c r="I66" s="3">
        <v>717</v>
      </c>
    </row>
    <row r="67" spans="1:9" x14ac:dyDescent="0.3">
      <c r="A67" s="11" t="s">
        <v>68</v>
      </c>
      <c r="B67" s="3"/>
      <c r="C67" s="3"/>
      <c r="D67" s="3"/>
      <c r="E67" s="3"/>
      <c r="F67" s="3"/>
      <c r="G67" s="3"/>
      <c r="H67" s="3">
        <v>-385</v>
      </c>
      <c r="I67" s="3">
        <v>-650</v>
      </c>
    </row>
    <row r="68" spans="1:9" x14ac:dyDescent="0.3">
      <c r="A68" s="11" t="s">
        <v>69</v>
      </c>
      <c r="B68" s="3"/>
      <c r="C68" s="3"/>
      <c r="D68" s="3"/>
      <c r="E68" s="3"/>
      <c r="F68" s="3"/>
      <c r="G68" s="3"/>
      <c r="H68" s="3">
        <v>611</v>
      </c>
      <c r="I68" s="3">
        <v>638</v>
      </c>
    </row>
    <row r="69" spans="1:9" x14ac:dyDescent="0.3">
      <c r="A69" s="11" t="s">
        <v>70</v>
      </c>
      <c r="B69" s="3"/>
      <c r="C69" s="3"/>
      <c r="D69" s="3"/>
      <c r="E69" s="3"/>
      <c r="F69" s="3"/>
      <c r="G69" s="3"/>
      <c r="H69" s="3">
        <v>53</v>
      </c>
      <c r="I69" s="3">
        <v>123</v>
      </c>
    </row>
    <row r="70" spans="1:9" x14ac:dyDescent="0.3">
      <c r="A70" s="11" t="s">
        <v>71</v>
      </c>
      <c r="B70" s="3"/>
      <c r="C70" s="3"/>
      <c r="D70" s="3"/>
      <c r="E70" s="3"/>
      <c r="F70" s="3"/>
      <c r="G70" s="3"/>
      <c r="H70" s="3">
        <v>-138</v>
      </c>
      <c r="I70" s="3">
        <v>-26</v>
      </c>
    </row>
    <row r="71" spans="1:9" x14ac:dyDescent="0.3">
      <c r="A71" s="2" t="s">
        <v>72</v>
      </c>
      <c r="B71" s="3"/>
      <c r="C71" s="3"/>
      <c r="D71" s="3"/>
      <c r="E71" s="3"/>
      <c r="F71" s="3"/>
      <c r="G71" s="3"/>
      <c r="H71" s="3"/>
      <c r="I71" s="3"/>
    </row>
    <row r="72" spans="1:9" x14ac:dyDescent="0.3">
      <c r="A72" s="11" t="s">
        <v>73</v>
      </c>
      <c r="B72" s="3"/>
      <c r="C72" s="3"/>
      <c r="D72" s="3"/>
      <c r="E72" s="3"/>
      <c r="F72" s="3"/>
      <c r="G72" s="3"/>
      <c r="H72" s="3">
        <v>-1606</v>
      </c>
      <c r="I72" s="3">
        <v>-504</v>
      </c>
    </row>
    <row r="73" spans="1:9" x14ac:dyDescent="0.3">
      <c r="A73" s="11" t="s">
        <v>74</v>
      </c>
      <c r="B73" s="3"/>
      <c r="C73" s="3"/>
      <c r="D73" s="3"/>
      <c r="E73" s="3"/>
      <c r="F73" s="3"/>
      <c r="G73" s="3"/>
      <c r="H73" s="3">
        <v>507</v>
      </c>
      <c r="I73" s="3">
        <v>-1676</v>
      </c>
    </row>
    <row r="74" spans="1:9" x14ac:dyDescent="0.3">
      <c r="A74" s="11" t="s">
        <v>99</v>
      </c>
      <c r="B74" s="3"/>
      <c r="C74" s="3"/>
      <c r="D74" s="3"/>
      <c r="E74" s="3"/>
      <c r="F74" s="3"/>
      <c r="G74" s="3"/>
      <c r="H74" s="3">
        <v>-182</v>
      </c>
      <c r="I74" s="3">
        <v>-845</v>
      </c>
    </row>
    <row r="75" spans="1:9" x14ac:dyDescent="0.3">
      <c r="A75" s="11" t="s">
        <v>98</v>
      </c>
      <c r="B75" s="3"/>
      <c r="C75" s="3"/>
      <c r="D75" s="3"/>
      <c r="E75" s="3"/>
      <c r="F75" s="3"/>
      <c r="G75" s="3"/>
      <c r="H75" s="3">
        <v>1326</v>
      </c>
      <c r="I75" s="3">
        <v>1365</v>
      </c>
    </row>
    <row r="76" spans="1:9" x14ac:dyDescent="0.3">
      <c r="A76" s="25" t="s">
        <v>75</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x14ac:dyDescent="0.3">
      <c r="A77" s="1" t="s">
        <v>76</v>
      </c>
      <c r="B77" s="3"/>
      <c r="C77" s="3"/>
      <c r="D77" s="3"/>
      <c r="E77" s="3"/>
      <c r="F77" s="3"/>
      <c r="G77" s="3"/>
      <c r="H77" s="3"/>
      <c r="I77" s="3"/>
    </row>
    <row r="78" spans="1:9" x14ac:dyDescent="0.3">
      <c r="A78" s="2" t="s">
        <v>77</v>
      </c>
      <c r="B78" s="3"/>
      <c r="C78" s="3"/>
      <c r="D78" s="3"/>
      <c r="E78" s="3"/>
      <c r="F78" s="3"/>
      <c r="G78" s="3"/>
      <c r="H78" s="3">
        <v>-9961</v>
      </c>
      <c r="I78" s="3">
        <v>-12913</v>
      </c>
    </row>
    <row r="79" spans="1:9" x14ac:dyDescent="0.3">
      <c r="A79" s="2" t="s">
        <v>78</v>
      </c>
      <c r="B79" s="3"/>
      <c r="C79" s="3"/>
      <c r="D79" s="3"/>
      <c r="E79" s="3"/>
      <c r="F79" s="3"/>
      <c r="G79" s="3"/>
      <c r="H79" s="3">
        <v>4236</v>
      </c>
      <c r="I79" s="3">
        <v>8199</v>
      </c>
    </row>
    <row r="80" spans="1:9" x14ac:dyDescent="0.3">
      <c r="A80" s="2" t="s">
        <v>79</v>
      </c>
      <c r="B80" s="3"/>
      <c r="C80" s="3"/>
      <c r="D80" s="3"/>
      <c r="E80" s="3"/>
      <c r="F80" s="3"/>
      <c r="G80" s="3"/>
      <c r="H80" s="3">
        <v>2449</v>
      </c>
      <c r="I80" s="3">
        <v>3967</v>
      </c>
    </row>
    <row r="81" spans="1:9" x14ac:dyDescent="0.3">
      <c r="A81" s="2" t="s">
        <v>14</v>
      </c>
      <c r="B81" s="3"/>
      <c r="C81" s="3"/>
      <c r="D81" s="3"/>
      <c r="E81" s="3"/>
      <c r="F81" s="3"/>
      <c r="G81" s="3"/>
      <c r="H81" s="3">
        <v>-695</v>
      </c>
      <c r="I81" s="3">
        <v>-758</v>
      </c>
    </row>
    <row r="82" spans="1:9" x14ac:dyDescent="0.3">
      <c r="A82" s="2" t="s">
        <v>80</v>
      </c>
      <c r="B82" s="3"/>
      <c r="C82" s="3"/>
      <c r="D82" s="3"/>
      <c r="E82" s="3"/>
      <c r="F82" s="3"/>
      <c r="G82" s="3"/>
      <c r="H82" s="3">
        <v>171</v>
      </c>
      <c r="I82" s="3">
        <v>-19</v>
      </c>
    </row>
    <row r="83" spans="1:9" x14ac:dyDescent="0.3">
      <c r="A83" s="27" t="s">
        <v>81</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x14ac:dyDescent="0.3">
      <c r="A84" s="1" t="s">
        <v>82</v>
      </c>
      <c r="B84" s="3"/>
      <c r="C84" s="3"/>
      <c r="D84" s="3"/>
      <c r="E84" s="3"/>
      <c r="F84" s="3"/>
      <c r="G84" s="3"/>
      <c r="H84" s="3"/>
      <c r="I84" s="3"/>
    </row>
    <row r="85" spans="1:9" x14ac:dyDescent="0.3">
      <c r="A85" s="2" t="s">
        <v>83</v>
      </c>
      <c r="B85" s="3"/>
      <c r="C85" s="3"/>
      <c r="D85" s="3"/>
      <c r="E85" s="3"/>
      <c r="F85" s="3"/>
      <c r="G85" s="3"/>
      <c r="H85" s="3">
        <v>0</v>
      </c>
      <c r="I85" s="3">
        <v>0</v>
      </c>
    </row>
    <row r="86" spans="1:9" x14ac:dyDescent="0.3">
      <c r="A86" s="2" t="s">
        <v>84</v>
      </c>
      <c r="B86" s="3"/>
      <c r="C86" s="3"/>
      <c r="D86" s="3"/>
      <c r="E86" s="3"/>
      <c r="F86" s="3"/>
      <c r="G86" s="3"/>
      <c r="H86" s="3">
        <v>-52</v>
      </c>
      <c r="I86" s="3">
        <v>15</v>
      </c>
    </row>
    <row r="87" spans="1:9" x14ac:dyDescent="0.3">
      <c r="A87" s="2" t="s">
        <v>85</v>
      </c>
      <c r="B87" s="3"/>
      <c r="C87" s="3"/>
      <c r="D87" s="3"/>
      <c r="E87" s="3"/>
      <c r="F87" s="3"/>
      <c r="G87" s="3"/>
      <c r="H87" s="3">
        <v>-197</v>
      </c>
      <c r="I87" s="3">
        <v>0</v>
      </c>
    </row>
    <row r="88" spans="1:9" x14ac:dyDescent="0.3">
      <c r="A88" s="2" t="s">
        <v>86</v>
      </c>
      <c r="B88" s="3"/>
      <c r="C88" s="3"/>
      <c r="D88" s="3"/>
      <c r="E88" s="3"/>
      <c r="F88" s="3"/>
      <c r="G88" s="3"/>
      <c r="H88" s="3">
        <v>1172</v>
      </c>
      <c r="I88" s="3">
        <v>1151</v>
      </c>
    </row>
    <row r="89" spans="1:9" x14ac:dyDescent="0.3">
      <c r="A89" s="2" t="s">
        <v>16</v>
      </c>
      <c r="B89" s="3"/>
      <c r="C89" s="3"/>
      <c r="D89" s="3"/>
      <c r="E89" s="3"/>
      <c r="F89" s="3"/>
      <c r="G89" s="3"/>
      <c r="H89" s="3">
        <v>-608</v>
      </c>
      <c r="I89" s="3">
        <v>-4014</v>
      </c>
    </row>
    <row r="90" spans="1:9" x14ac:dyDescent="0.3">
      <c r="A90" s="2" t="s">
        <v>87</v>
      </c>
      <c r="B90" s="3"/>
      <c r="C90" s="3"/>
      <c r="D90" s="3"/>
      <c r="E90" s="3"/>
      <c r="F90" s="3"/>
      <c r="G90" s="3"/>
      <c r="H90" s="3">
        <v>-1638</v>
      </c>
      <c r="I90" s="3">
        <v>-1837</v>
      </c>
    </row>
    <row r="91" spans="1:9" x14ac:dyDescent="0.3">
      <c r="A91" s="2" t="s">
        <v>88</v>
      </c>
      <c r="B91" s="3"/>
      <c r="C91" s="3"/>
      <c r="D91" s="3"/>
      <c r="E91" s="3"/>
      <c r="F91" s="3"/>
      <c r="G91" s="3"/>
      <c r="H91" s="3">
        <v>-136</v>
      </c>
      <c r="I91" s="3">
        <v>-151</v>
      </c>
    </row>
    <row r="92" spans="1:9" x14ac:dyDescent="0.3">
      <c r="A92" s="27" t="s">
        <v>89</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x14ac:dyDescent="0.3">
      <c r="A93" s="2" t="s">
        <v>90</v>
      </c>
      <c r="B93" s="3"/>
      <c r="C93" s="3"/>
      <c r="D93" s="3"/>
      <c r="E93" s="3"/>
      <c r="F93" s="3"/>
      <c r="G93" s="3"/>
      <c r="H93" s="3">
        <v>143</v>
      </c>
      <c r="I93" s="3">
        <v>-143</v>
      </c>
    </row>
    <row r="94" spans="1:9" x14ac:dyDescent="0.3">
      <c r="A94" s="27" t="s">
        <v>91</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x14ac:dyDescent="0.3">
      <c r="A95" t="s">
        <v>92</v>
      </c>
      <c r="B95" s="3"/>
      <c r="C95" s="3"/>
      <c r="D95" s="3"/>
      <c r="E95" s="3"/>
      <c r="F95" s="3"/>
      <c r="G95" s="3"/>
      <c r="H95" s="3">
        <v>8348</v>
      </c>
      <c r="I95" s="3">
        <f>+H96</f>
        <v>9889</v>
      </c>
    </row>
    <row r="96" spans="1:9" ht="15" thickBot="1" x14ac:dyDescent="0.35">
      <c r="A96" s="6" t="s">
        <v>93</v>
      </c>
      <c r="B96" s="7"/>
      <c r="C96" s="7"/>
      <c r="D96" s="7"/>
      <c r="E96" s="7"/>
      <c r="F96" s="7"/>
      <c r="G96" s="7"/>
      <c r="H96" s="7">
        <f>+H94+H95</f>
        <v>9889</v>
      </c>
      <c r="I96" s="7">
        <f>+I94+I95</f>
        <v>8574</v>
      </c>
    </row>
    <row r="97" spans="1:9" s="12" customFormat="1" ht="15" thickTop="1" x14ac:dyDescent="0.3">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c r="C100" s="3"/>
      <c r="D100" s="3"/>
      <c r="E100" s="3"/>
      <c r="F100" s="3"/>
      <c r="G100" s="3"/>
      <c r="H100" s="3">
        <v>293</v>
      </c>
      <c r="I100" s="3">
        <v>290</v>
      </c>
    </row>
    <row r="101" spans="1:9" x14ac:dyDescent="0.3">
      <c r="A101" s="11" t="s">
        <v>18</v>
      </c>
      <c r="B101" s="3"/>
      <c r="C101" s="3"/>
      <c r="D101" s="3"/>
      <c r="E101" s="3"/>
      <c r="F101" s="3"/>
      <c r="G101" s="3"/>
      <c r="H101" s="3">
        <v>1177</v>
      </c>
      <c r="I101" s="3">
        <v>1231</v>
      </c>
    </row>
    <row r="102" spans="1:9" x14ac:dyDescent="0.3">
      <c r="A102" s="11" t="s">
        <v>96</v>
      </c>
      <c r="B102" s="3"/>
      <c r="C102" s="3"/>
      <c r="D102" s="3"/>
      <c r="E102" s="3"/>
      <c r="F102" s="3"/>
      <c r="G102" s="3"/>
      <c r="H102" s="3">
        <v>179</v>
      </c>
      <c r="I102" s="3">
        <v>160</v>
      </c>
    </row>
    <row r="103" spans="1:9" x14ac:dyDescent="0.3">
      <c r="A103" s="11" t="s">
        <v>97</v>
      </c>
      <c r="B103" s="3"/>
      <c r="C103" s="3"/>
      <c r="D103" s="3"/>
      <c r="E103" s="3"/>
      <c r="F103" s="3"/>
      <c r="G103" s="3"/>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
      <c r="A108" s="11" t="s">
        <v>114</v>
      </c>
      <c r="H108" s="8">
        <v>11644</v>
      </c>
      <c r="I108" s="8">
        <v>12228</v>
      </c>
    </row>
    <row r="109" spans="1:9" x14ac:dyDescent="0.3">
      <c r="A109" s="11" t="s">
        <v>115</v>
      </c>
      <c r="H109" s="8">
        <v>5028</v>
      </c>
      <c r="I109" s="8">
        <v>5492</v>
      </c>
    </row>
    <row r="110" spans="1:9" x14ac:dyDescent="0.3">
      <c r="A110" s="11" t="s">
        <v>116</v>
      </c>
      <c r="H110">
        <v>507</v>
      </c>
      <c r="I110">
        <v>633</v>
      </c>
    </row>
    <row r="111" spans="1:9" x14ac:dyDescent="0.3">
      <c r="A111" s="2" t="s">
        <v>102</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
      <c r="A112" s="11" t="s">
        <v>114</v>
      </c>
      <c r="H112" s="8">
        <v>6970</v>
      </c>
      <c r="I112" s="8">
        <v>7388</v>
      </c>
    </row>
    <row r="113" spans="1:9" x14ac:dyDescent="0.3">
      <c r="A113" s="11" t="s">
        <v>115</v>
      </c>
      <c r="H113" s="8">
        <v>3996</v>
      </c>
      <c r="I113" s="8">
        <v>4527</v>
      </c>
    </row>
    <row r="114" spans="1:9" x14ac:dyDescent="0.3">
      <c r="A114" s="11" t="s">
        <v>116</v>
      </c>
      <c r="H114">
        <v>490</v>
      </c>
      <c r="I114">
        <v>564</v>
      </c>
    </row>
    <row r="115" spans="1:9" x14ac:dyDescent="0.3">
      <c r="A115" s="2" t="s">
        <v>103</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
      <c r="A116" s="11" t="s">
        <v>114</v>
      </c>
      <c r="H116" s="8">
        <v>5748</v>
      </c>
      <c r="I116" s="8">
        <v>5416</v>
      </c>
    </row>
    <row r="117" spans="1:9" x14ac:dyDescent="0.3">
      <c r="A117" s="11" t="s">
        <v>115</v>
      </c>
      <c r="H117" s="8">
        <v>2347</v>
      </c>
      <c r="I117" s="8">
        <v>1938</v>
      </c>
    </row>
    <row r="118" spans="1:9" x14ac:dyDescent="0.3">
      <c r="A118" s="11" t="s">
        <v>116</v>
      </c>
      <c r="H118">
        <v>195</v>
      </c>
      <c r="I118">
        <v>193</v>
      </c>
    </row>
    <row r="119" spans="1:9" x14ac:dyDescent="0.3">
      <c r="A119" s="2" t="s">
        <v>107</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
      <c r="A120" s="11" t="s">
        <v>114</v>
      </c>
      <c r="H120" s="8">
        <v>3659</v>
      </c>
      <c r="I120" s="8">
        <v>4111</v>
      </c>
    </row>
    <row r="121" spans="1:9" x14ac:dyDescent="0.3">
      <c r="A121" s="11" t="s">
        <v>115</v>
      </c>
      <c r="H121" s="8">
        <v>1494</v>
      </c>
      <c r="I121" s="8">
        <v>1610</v>
      </c>
    </row>
    <row r="122" spans="1:9" x14ac:dyDescent="0.3">
      <c r="A122" s="11" t="s">
        <v>116</v>
      </c>
      <c r="H122">
        <v>190</v>
      </c>
      <c r="I122">
        <v>234</v>
      </c>
    </row>
    <row r="123" spans="1:9" x14ac:dyDescent="0.3">
      <c r="A123" s="2" t="s">
        <v>108</v>
      </c>
      <c r="B123" s="3"/>
      <c r="C123" s="3"/>
      <c r="D123" s="3"/>
      <c r="E123" s="3"/>
      <c r="F123" s="3"/>
      <c r="G123" s="3"/>
      <c r="H123" s="3">
        <v>25</v>
      </c>
      <c r="I123" s="3">
        <v>102</v>
      </c>
    </row>
    <row r="124" spans="1:9" x14ac:dyDescent="0.3">
      <c r="A124" s="4" t="s">
        <v>104</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
      <c r="A125" s="2" t="s">
        <v>105</v>
      </c>
      <c r="B125" s="3"/>
      <c r="C125" s="3"/>
      <c r="D125" s="3"/>
      <c r="E125" s="3"/>
      <c r="F125" s="3"/>
      <c r="G125" s="3"/>
      <c r="H125" s="3">
        <f>+SUM(H126:H129)</f>
        <v>2205</v>
      </c>
      <c r="I125" s="3">
        <f>+SUM(I126:I129)</f>
        <v>2346</v>
      </c>
    </row>
    <row r="126" spans="1:9" x14ac:dyDescent="0.3">
      <c r="A126" s="11" t="s">
        <v>114</v>
      </c>
      <c r="B126" s="3"/>
      <c r="C126" s="3"/>
      <c r="D126" s="3"/>
      <c r="E126" s="3"/>
      <c r="F126" s="3"/>
      <c r="G126" s="3"/>
      <c r="H126" s="3">
        <v>1986</v>
      </c>
      <c r="I126" s="3">
        <v>2094</v>
      </c>
    </row>
    <row r="127" spans="1:9" x14ac:dyDescent="0.3">
      <c r="A127" s="11" t="s">
        <v>115</v>
      </c>
      <c r="B127" s="3"/>
      <c r="C127" s="3"/>
      <c r="D127" s="3"/>
      <c r="E127" s="3"/>
      <c r="F127" s="3"/>
      <c r="G127" s="3"/>
      <c r="H127" s="3">
        <v>104</v>
      </c>
      <c r="I127" s="3">
        <v>103</v>
      </c>
    </row>
    <row r="128" spans="1:9" x14ac:dyDescent="0.3">
      <c r="A128" s="11" t="s">
        <v>116</v>
      </c>
      <c r="B128" s="3"/>
      <c r="C128" s="3"/>
      <c r="D128" s="3"/>
      <c r="E128" s="3"/>
      <c r="F128" s="3"/>
      <c r="G128" s="3"/>
      <c r="H128" s="3">
        <v>29</v>
      </c>
      <c r="I128" s="3">
        <v>26</v>
      </c>
    </row>
    <row r="129" spans="1:9" x14ac:dyDescent="0.3">
      <c r="A129" s="11" t="s">
        <v>122</v>
      </c>
      <c r="B129" s="3"/>
      <c r="C129" s="3"/>
      <c r="D129" s="3"/>
      <c r="E129" s="3"/>
      <c r="F129" s="3"/>
      <c r="G129" s="3"/>
      <c r="H129" s="3">
        <v>86</v>
      </c>
      <c r="I129" s="3">
        <v>123</v>
      </c>
    </row>
    <row r="130" spans="1:9" x14ac:dyDescent="0.3">
      <c r="A130" s="2" t="s">
        <v>109</v>
      </c>
      <c r="B130" s="3"/>
      <c r="C130" s="3"/>
      <c r="D130" s="3"/>
      <c r="E130" s="3"/>
      <c r="F130" s="3"/>
      <c r="G130" s="3"/>
      <c r="H130" s="3">
        <v>40</v>
      </c>
      <c r="I130" s="3">
        <v>-72</v>
      </c>
    </row>
    <row r="131" spans="1:9" ht="15" thickBot="1" x14ac:dyDescent="0.35">
      <c r="A131" s="6" t="s">
        <v>106</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9" x14ac:dyDescent="0.3">
      <c r="A133" s="1" t="s">
        <v>111</v>
      </c>
    </row>
    <row r="134" spans="1:9" x14ac:dyDescent="0.3">
      <c r="A134" s="2" t="s">
        <v>101</v>
      </c>
      <c r="B134" s="3"/>
      <c r="C134" s="3"/>
      <c r="D134" s="3"/>
      <c r="E134" s="3"/>
      <c r="F134" s="3"/>
      <c r="G134" s="3"/>
      <c r="H134" s="3">
        <v>5089</v>
      </c>
      <c r="I134" s="3">
        <v>5114</v>
      </c>
    </row>
    <row r="135" spans="1:9" x14ac:dyDescent="0.3">
      <c r="A135" s="2" t="s">
        <v>102</v>
      </c>
      <c r="B135" s="3"/>
      <c r="C135" s="3"/>
      <c r="D135" s="3"/>
      <c r="E135" s="3"/>
      <c r="F135" s="3"/>
      <c r="G135" s="3"/>
      <c r="H135" s="3">
        <v>2435</v>
      </c>
      <c r="I135" s="3">
        <v>3293</v>
      </c>
    </row>
    <row r="136" spans="1:9" x14ac:dyDescent="0.3">
      <c r="A136" s="2" t="s">
        <v>103</v>
      </c>
      <c r="B136" s="3"/>
      <c r="C136" s="3"/>
      <c r="D136" s="3"/>
      <c r="E136" s="3"/>
      <c r="F136" s="3"/>
      <c r="G136" s="3"/>
      <c r="H136" s="3">
        <v>3243</v>
      </c>
      <c r="I136" s="3">
        <v>2365</v>
      </c>
    </row>
    <row r="137" spans="1:9" x14ac:dyDescent="0.3">
      <c r="A137" s="2" t="s">
        <v>107</v>
      </c>
      <c r="B137" s="3"/>
      <c r="C137" s="3"/>
      <c r="D137" s="3"/>
      <c r="E137" s="3"/>
      <c r="F137" s="3"/>
      <c r="G137" s="3"/>
      <c r="H137" s="3">
        <v>1530</v>
      </c>
      <c r="I137" s="3">
        <v>1896</v>
      </c>
    </row>
    <row r="138" spans="1:9" x14ac:dyDescent="0.3">
      <c r="A138" s="2" t="s">
        <v>108</v>
      </c>
      <c r="B138" s="3"/>
      <c r="C138" s="3"/>
      <c r="D138" s="3"/>
      <c r="E138" s="3"/>
      <c r="F138" s="3"/>
      <c r="G138" s="3"/>
      <c r="H138" s="3">
        <v>-3656</v>
      </c>
      <c r="I138" s="3">
        <v>-4262</v>
      </c>
    </row>
    <row r="139" spans="1:9" x14ac:dyDescent="0.3">
      <c r="A139" s="4" t="s">
        <v>104</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
      <c r="A140" s="2" t="s">
        <v>105</v>
      </c>
      <c r="B140" s="3"/>
      <c r="C140" s="3"/>
      <c r="D140" s="3"/>
      <c r="E140" s="3"/>
      <c r="F140" s="3"/>
      <c r="G140" s="3"/>
      <c r="H140" s="3">
        <v>543</v>
      </c>
      <c r="I140" s="3">
        <v>669</v>
      </c>
    </row>
    <row r="141" spans="1:9" x14ac:dyDescent="0.3">
      <c r="A141" s="2" t="s">
        <v>109</v>
      </c>
      <c r="B141" s="3"/>
      <c r="C141" s="3"/>
      <c r="D141" s="3"/>
      <c r="E141" s="3"/>
      <c r="F141" s="3"/>
      <c r="G141" s="3"/>
      <c r="H141" s="3">
        <v>-2261</v>
      </c>
      <c r="I141" s="3">
        <v>-2219</v>
      </c>
    </row>
    <row r="142" spans="1:9" ht="15" thickBot="1" x14ac:dyDescent="0.35">
      <c r="A142" s="6" t="s">
        <v>113</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
      <c r="A144" s="1" t="s">
        <v>118</v>
      </c>
    </row>
    <row r="145" spans="1:9" x14ac:dyDescent="0.3">
      <c r="A145" s="2" t="s">
        <v>101</v>
      </c>
      <c r="B145" s="3"/>
      <c r="C145" s="3"/>
      <c r="D145" s="3"/>
      <c r="E145" s="3"/>
      <c r="F145" s="3"/>
      <c r="G145" s="3"/>
      <c r="H145" s="3">
        <v>617</v>
      </c>
      <c r="I145" s="3">
        <v>639</v>
      </c>
    </row>
    <row r="146" spans="1:9" x14ac:dyDescent="0.3">
      <c r="A146" s="2" t="s">
        <v>102</v>
      </c>
      <c r="B146" s="3"/>
      <c r="C146" s="3"/>
      <c r="D146" s="3"/>
      <c r="E146" s="3"/>
      <c r="F146" s="3"/>
      <c r="G146" s="3"/>
      <c r="H146" s="3">
        <v>982</v>
      </c>
      <c r="I146" s="3">
        <v>920</v>
      </c>
    </row>
    <row r="147" spans="1:9" x14ac:dyDescent="0.3">
      <c r="A147" s="2" t="s">
        <v>103</v>
      </c>
      <c r="B147" s="3"/>
      <c r="C147" s="3"/>
      <c r="D147" s="3"/>
      <c r="E147" s="3"/>
      <c r="F147" s="3"/>
      <c r="G147" s="3"/>
      <c r="H147" s="3">
        <v>288</v>
      </c>
      <c r="I147" s="3">
        <v>303</v>
      </c>
    </row>
    <row r="148" spans="1:9" x14ac:dyDescent="0.3">
      <c r="A148" s="2" t="s">
        <v>119</v>
      </c>
      <c r="B148" s="3"/>
      <c r="C148" s="3"/>
      <c r="D148" s="3"/>
      <c r="E148" s="3"/>
      <c r="F148" s="3"/>
      <c r="G148" s="3"/>
      <c r="H148" s="3">
        <v>304</v>
      </c>
      <c r="I148" s="3">
        <v>274</v>
      </c>
    </row>
    <row r="149" spans="1:9" x14ac:dyDescent="0.3">
      <c r="A149" s="2" t="s">
        <v>108</v>
      </c>
      <c r="B149" s="3"/>
      <c r="C149" s="3"/>
      <c r="D149" s="3"/>
      <c r="E149" s="3"/>
      <c r="F149" s="3"/>
      <c r="G149" s="3"/>
      <c r="H149" s="3">
        <v>780</v>
      </c>
      <c r="I149" s="3">
        <v>789</v>
      </c>
    </row>
    <row r="150" spans="1:9" x14ac:dyDescent="0.3">
      <c r="A150" s="4" t="s">
        <v>120</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
      <c r="A151" s="2" t="s">
        <v>105</v>
      </c>
      <c r="B151" s="3"/>
      <c r="C151" s="3"/>
      <c r="D151" s="3"/>
      <c r="E151" s="3"/>
      <c r="F151" s="3"/>
      <c r="G151" s="3"/>
      <c r="H151" s="3">
        <v>63</v>
      </c>
      <c r="I151" s="3">
        <v>49</v>
      </c>
    </row>
    <row r="152" spans="1:9" x14ac:dyDescent="0.3">
      <c r="A152" s="2" t="s">
        <v>109</v>
      </c>
      <c r="B152" s="3"/>
      <c r="C152" s="3"/>
      <c r="D152" s="3"/>
      <c r="E152" s="3"/>
      <c r="F152" s="3"/>
      <c r="G152" s="3"/>
      <c r="H152" s="3">
        <v>1870</v>
      </c>
      <c r="I152" s="3">
        <v>1817</v>
      </c>
    </row>
    <row r="153" spans="1:9" ht="15" thickBot="1" x14ac:dyDescent="0.35">
      <c r="A153" s="6" t="s">
        <v>121</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
      <c r="A155" s="1" t="s">
        <v>123</v>
      </c>
    </row>
    <row r="156" spans="1:9" x14ac:dyDescent="0.3">
      <c r="A156" s="2" t="s">
        <v>101</v>
      </c>
      <c r="B156" s="3"/>
      <c r="C156" s="3"/>
      <c r="D156" s="3"/>
      <c r="E156" s="3"/>
      <c r="F156" s="3"/>
      <c r="G156" s="3"/>
      <c r="H156" s="3">
        <v>98</v>
      </c>
      <c r="I156" s="3">
        <v>146</v>
      </c>
    </row>
    <row r="157" spans="1:9" x14ac:dyDescent="0.3">
      <c r="A157" s="2" t="s">
        <v>102</v>
      </c>
      <c r="B157" s="3"/>
      <c r="C157" s="3"/>
      <c r="D157" s="3"/>
      <c r="E157" s="3"/>
      <c r="F157" s="3"/>
      <c r="G157" s="3"/>
      <c r="H157" s="3">
        <v>153</v>
      </c>
      <c r="I157" s="3">
        <v>197</v>
      </c>
    </row>
    <row r="158" spans="1:9" x14ac:dyDescent="0.3">
      <c r="A158" s="2" t="s">
        <v>103</v>
      </c>
      <c r="B158" s="3"/>
      <c r="C158" s="3"/>
      <c r="D158" s="3"/>
      <c r="E158" s="3"/>
      <c r="F158" s="3"/>
      <c r="G158" s="3"/>
      <c r="H158" s="3">
        <v>94</v>
      </c>
      <c r="I158" s="3">
        <v>78</v>
      </c>
    </row>
    <row r="159" spans="1:9" x14ac:dyDescent="0.3">
      <c r="A159" s="2" t="s">
        <v>119</v>
      </c>
      <c r="B159" s="3"/>
      <c r="C159" s="3"/>
      <c r="D159" s="3"/>
      <c r="E159" s="3"/>
      <c r="F159" s="3"/>
      <c r="G159" s="3"/>
      <c r="H159" s="3">
        <v>54</v>
      </c>
      <c r="I159" s="3">
        <v>56</v>
      </c>
    </row>
    <row r="160" spans="1:9" x14ac:dyDescent="0.3">
      <c r="A160" s="2" t="s">
        <v>108</v>
      </c>
      <c r="B160" s="3"/>
      <c r="C160" s="3"/>
      <c r="D160" s="3"/>
      <c r="E160" s="3"/>
      <c r="F160" s="3"/>
      <c r="G160" s="3"/>
      <c r="H160" s="3">
        <v>278</v>
      </c>
      <c r="I160" s="3">
        <v>222</v>
      </c>
    </row>
    <row r="161" spans="1:9" x14ac:dyDescent="0.3">
      <c r="A161" s="4" t="s">
        <v>120</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
      <c r="A162" s="2" t="s">
        <v>105</v>
      </c>
      <c r="B162" s="3"/>
      <c r="C162" s="3"/>
      <c r="D162" s="3"/>
      <c r="E162" s="3"/>
      <c r="F162" s="3"/>
      <c r="G162" s="3"/>
      <c r="H162" s="3">
        <v>7</v>
      </c>
      <c r="I162" s="3">
        <v>9</v>
      </c>
    </row>
    <row r="163" spans="1:9" x14ac:dyDescent="0.3">
      <c r="A163" s="2" t="s">
        <v>109</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35">
      <c r="A164" s="6" t="s">
        <v>124</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
      <c r="A166" s="1" t="s">
        <v>125</v>
      </c>
    </row>
    <row r="167" spans="1:9" x14ac:dyDescent="0.3">
      <c r="A167" s="2" t="s">
        <v>101</v>
      </c>
      <c r="B167" s="3"/>
      <c r="C167" s="3"/>
      <c r="D167" s="3"/>
      <c r="E167" s="3"/>
      <c r="F167" s="3"/>
      <c r="G167" s="3"/>
      <c r="H167" s="3">
        <v>130</v>
      </c>
      <c r="I167" s="3">
        <v>124</v>
      </c>
    </row>
    <row r="168" spans="1:9" x14ac:dyDescent="0.3">
      <c r="A168" s="2" t="s">
        <v>102</v>
      </c>
      <c r="B168" s="3"/>
      <c r="C168" s="3"/>
      <c r="D168" s="3"/>
      <c r="E168" s="3"/>
      <c r="F168" s="3"/>
      <c r="G168" s="3"/>
      <c r="H168" s="3">
        <v>136</v>
      </c>
      <c r="I168" s="3">
        <v>134</v>
      </c>
    </row>
    <row r="169" spans="1:9" x14ac:dyDescent="0.3">
      <c r="A169" s="2" t="s">
        <v>103</v>
      </c>
      <c r="B169" s="3"/>
      <c r="C169" s="3"/>
      <c r="D169" s="3"/>
      <c r="E169" s="3"/>
      <c r="F169" s="3"/>
      <c r="G169" s="3"/>
      <c r="H169" s="3">
        <v>46</v>
      </c>
      <c r="I169" s="3">
        <v>41</v>
      </c>
    </row>
    <row r="170" spans="1:9" x14ac:dyDescent="0.3">
      <c r="A170" s="2" t="s">
        <v>107</v>
      </c>
      <c r="B170" s="3"/>
      <c r="C170" s="3"/>
      <c r="D170" s="3"/>
      <c r="E170" s="3"/>
      <c r="F170" s="3"/>
      <c r="G170" s="3"/>
      <c r="H170" s="3">
        <v>43</v>
      </c>
      <c r="I170" s="3">
        <v>42</v>
      </c>
    </row>
    <row r="171" spans="1:9" x14ac:dyDescent="0.3">
      <c r="A171" s="2" t="s">
        <v>108</v>
      </c>
      <c r="B171" s="3"/>
      <c r="C171" s="3"/>
      <c r="D171" s="3"/>
      <c r="E171" s="3"/>
      <c r="F171" s="3"/>
      <c r="G171" s="3"/>
      <c r="H171" s="3">
        <v>222</v>
      </c>
      <c r="I171" s="3">
        <v>220</v>
      </c>
    </row>
    <row r="172" spans="1:9" x14ac:dyDescent="0.3">
      <c r="A172" s="4" t="s">
        <v>120</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
      <c r="A173" s="2" t="s">
        <v>105</v>
      </c>
      <c r="B173" s="3"/>
      <c r="C173" s="3"/>
      <c r="D173" s="3"/>
      <c r="E173" s="3"/>
      <c r="F173" s="3"/>
      <c r="G173" s="3"/>
      <c r="H173" s="3">
        <v>26</v>
      </c>
      <c r="I173" s="3">
        <v>22</v>
      </c>
    </row>
    <row r="174" spans="1:9" x14ac:dyDescent="0.3">
      <c r="A174" s="2" t="s">
        <v>109</v>
      </c>
      <c r="B174" s="3"/>
      <c r="C174" s="3"/>
      <c r="D174" s="3"/>
      <c r="E174" s="3"/>
      <c r="F174" s="3"/>
      <c r="G174" s="3"/>
      <c r="H174" s="3">
        <v>141</v>
      </c>
      <c r="I174" s="3">
        <v>134</v>
      </c>
    </row>
    <row r="175" spans="1:9" ht="15" thickBot="1" x14ac:dyDescent="0.35">
      <c r="A175" s="6" t="s">
        <v>126</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
      <c r="A177" s="14" t="s">
        <v>127</v>
      </c>
      <c r="B177" s="14"/>
      <c r="C177" s="14"/>
      <c r="D177" s="14"/>
      <c r="E177" s="14"/>
      <c r="F177" s="14"/>
      <c r="G177" s="14"/>
      <c r="H177" s="14"/>
      <c r="I177" s="14"/>
    </row>
    <row r="178" spans="1:9" x14ac:dyDescent="0.3">
      <c r="A178" s="28" t="s">
        <v>128</v>
      </c>
    </row>
    <row r="179" spans="1:9" x14ac:dyDescent="0.3">
      <c r="A179" s="33" t="s">
        <v>101</v>
      </c>
      <c r="B179" s="34"/>
      <c r="C179" s="34"/>
      <c r="D179" s="34"/>
      <c r="E179" s="34"/>
      <c r="F179" s="34"/>
      <c r="G179" s="34"/>
      <c r="H179" s="34"/>
      <c r="I179" s="34">
        <v>7.0000000000000007E-2</v>
      </c>
    </row>
    <row r="180" spans="1:9" x14ac:dyDescent="0.3">
      <c r="A180" s="31" t="s">
        <v>114</v>
      </c>
      <c r="B180" s="30"/>
      <c r="C180" s="30"/>
      <c r="D180" s="30"/>
      <c r="E180" s="30"/>
      <c r="F180" s="30"/>
      <c r="G180" s="30"/>
      <c r="H180" s="30"/>
      <c r="I180" s="30">
        <v>0.05</v>
      </c>
    </row>
    <row r="181" spans="1:9" x14ac:dyDescent="0.3">
      <c r="A181" s="31" t="s">
        <v>115</v>
      </c>
      <c r="B181" s="30"/>
      <c r="C181" s="30"/>
      <c r="D181" s="30"/>
      <c r="E181" s="30"/>
      <c r="F181" s="30"/>
      <c r="G181" s="30"/>
      <c r="H181" s="30"/>
      <c r="I181" s="30">
        <v>0.09</v>
      </c>
    </row>
    <row r="182" spans="1:9" x14ac:dyDescent="0.3">
      <c r="A182" s="31" t="s">
        <v>116</v>
      </c>
      <c r="B182" s="30"/>
      <c r="C182" s="30"/>
      <c r="D182" s="30"/>
      <c r="E182" s="30"/>
      <c r="F182" s="30"/>
      <c r="G182" s="30"/>
      <c r="H182" s="30"/>
      <c r="I182" s="30">
        <v>0.25</v>
      </c>
    </row>
    <row r="183" spans="1:9" x14ac:dyDescent="0.3">
      <c r="A183" s="33" t="s">
        <v>102</v>
      </c>
      <c r="B183" s="34"/>
      <c r="C183" s="34"/>
      <c r="D183" s="34"/>
      <c r="E183" s="34"/>
      <c r="F183" s="34"/>
      <c r="G183" s="34"/>
      <c r="H183" s="34"/>
      <c r="I183" s="34">
        <v>0.12</v>
      </c>
    </row>
    <row r="184" spans="1:9" x14ac:dyDescent="0.3">
      <c r="A184" s="31" t="s">
        <v>114</v>
      </c>
      <c r="B184" s="30"/>
      <c r="C184" s="30"/>
      <c r="D184" s="30"/>
      <c r="E184" s="30"/>
      <c r="F184" s="30"/>
      <c r="G184" s="30"/>
      <c r="H184" s="30"/>
      <c r="I184" s="30">
        <v>0.09</v>
      </c>
    </row>
    <row r="185" spans="1:9" x14ac:dyDescent="0.3">
      <c r="A185" s="31" t="s">
        <v>115</v>
      </c>
      <c r="B185" s="30"/>
      <c r="C185" s="30"/>
      <c r="D185" s="30"/>
      <c r="E185" s="30"/>
      <c r="F185" s="30"/>
      <c r="G185" s="30"/>
      <c r="H185" s="30"/>
      <c r="I185" s="30">
        <v>0.16</v>
      </c>
    </row>
    <row r="186" spans="1:9" x14ac:dyDescent="0.3">
      <c r="A186" s="31" t="s">
        <v>116</v>
      </c>
      <c r="B186" s="30"/>
      <c r="C186" s="30"/>
      <c r="D186" s="30"/>
      <c r="E186" s="30"/>
      <c r="F186" s="30"/>
      <c r="G186" s="30"/>
      <c r="H186" s="30"/>
      <c r="I186" s="30">
        <v>0.17</v>
      </c>
    </row>
    <row r="187" spans="1:9" x14ac:dyDescent="0.3">
      <c r="A187" s="33" t="s">
        <v>103</v>
      </c>
      <c r="B187" s="34"/>
      <c r="C187" s="34"/>
      <c r="D187" s="34"/>
      <c r="E187" s="34"/>
      <c r="F187" s="34"/>
      <c r="G187" s="34"/>
      <c r="H187" s="34"/>
      <c r="I187" s="34">
        <v>-0.13</v>
      </c>
    </row>
    <row r="188" spans="1:9" x14ac:dyDescent="0.3">
      <c r="A188" s="31" t="s">
        <v>114</v>
      </c>
      <c r="B188" s="30"/>
      <c r="C188" s="30"/>
      <c r="D188" s="30"/>
      <c r="E188" s="30"/>
      <c r="F188" s="30"/>
      <c r="G188" s="30"/>
      <c r="H188" s="30"/>
      <c r="I188" s="30">
        <v>-0.1</v>
      </c>
    </row>
    <row r="189" spans="1:9" x14ac:dyDescent="0.3">
      <c r="A189" s="31" t="s">
        <v>115</v>
      </c>
      <c r="B189" s="30"/>
      <c r="C189" s="30"/>
      <c r="D189" s="30"/>
      <c r="E189" s="30"/>
      <c r="F189" s="30"/>
      <c r="G189" s="30"/>
      <c r="H189" s="30"/>
      <c r="I189" s="30">
        <v>-0.21</v>
      </c>
    </row>
    <row r="190" spans="1:9" x14ac:dyDescent="0.3">
      <c r="A190" s="31" t="s">
        <v>116</v>
      </c>
      <c r="B190" s="30"/>
      <c r="C190" s="30"/>
      <c r="D190" s="30"/>
      <c r="E190" s="30"/>
      <c r="F190" s="30"/>
      <c r="G190" s="30"/>
      <c r="H190" s="30"/>
      <c r="I190" s="30">
        <v>-0.06</v>
      </c>
    </row>
    <row r="191" spans="1:9" x14ac:dyDescent="0.3">
      <c r="A191" s="33" t="s">
        <v>107</v>
      </c>
      <c r="B191" s="34"/>
      <c r="C191" s="34"/>
      <c r="D191" s="34"/>
      <c r="E191" s="34"/>
      <c r="F191" s="34"/>
      <c r="G191" s="34"/>
      <c r="H191" s="34"/>
      <c r="I191" s="34">
        <v>0.16</v>
      </c>
    </row>
    <row r="192" spans="1:9" x14ac:dyDescent="0.3">
      <c r="A192" s="31" t="s">
        <v>114</v>
      </c>
      <c r="B192" s="30"/>
      <c r="C192" s="30"/>
      <c r="D192" s="30"/>
      <c r="E192" s="30"/>
      <c r="F192" s="30"/>
      <c r="G192" s="30"/>
      <c r="H192" s="30"/>
      <c r="I192" s="30">
        <v>0.17</v>
      </c>
    </row>
    <row r="193" spans="1:9" x14ac:dyDescent="0.3">
      <c r="A193" s="31" t="s">
        <v>115</v>
      </c>
      <c r="B193" s="30"/>
      <c r="C193" s="30"/>
      <c r="D193" s="30"/>
      <c r="E193" s="30"/>
      <c r="F193" s="30"/>
      <c r="G193" s="30"/>
      <c r="H193" s="30"/>
      <c r="I193" s="30">
        <v>0.12</v>
      </c>
    </row>
    <row r="194" spans="1:9" x14ac:dyDescent="0.3">
      <c r="A194" s="31" t="s">
        <v>116</v>
      </c>
      <c r="B194" s="30"/>
      <c r="C194" s="30"/>
      <c r="D194" s="30"/>
      <c r="E194" s="30"/>
      <c r="F194" s="30"/>
      <c r="G194" s="30"/>
      <c r="H194" s="30"/>
      <c r="I194" s="30">
        <v>0.28000000000000003</v>
      </c>
    </row>
    <row r="195" spans="1:9" x14ac:dyDescent="0.3">
      <c r="A195" s="33" t="s">
        <v>108</v>
      </c>
      <c r="B195" s="34"/>
      <c r="C195" s="34"/>
      <c r="D195" s="34"/>
      <c r="E195" s="34"/>
      <c r="F195" s="34"/>
      <c r="G195" s="34"/>
      <c r="H195" s="34"/>
      <c r="I195" s="34">
        <v>3.02</v>
      </c>
    </row>
    <row r="196" spans="1:9" x14ac:dyDescent="0.3">
      <c r="A196" s="35" t="s">
        <v>104</v>
      </c>
      <c r="B196" s="37"/>
      <c r="C196" s="37"/>
      <c r="D196" s="37"/>
      <c r="E196" s="37"/>
      <c r="F196" s="37"/>
      <c r="G196" s="37"/>
      <c r="H196" s="37"/>
      <c r="I196" s="37">
        <v>0.06</v>
      </c>
    </row>
    <row r="197" spans="1:9" x14ac:dyDescent="0.3">
      <c r="A197" s="33" t="s">
        <v>105</v>
      </c>
      <c r="B197" s="34"/>
      <c r="C197" s="34"/>
      <c r="D197" s="34"/>
      <c r="E197" s="34"/>
      <c r="F197" s="34"/>
      <c r="G197" s="34"/>
      <c r="H197" s="34"/>
      <c r="I197" s="34">
        <v>7.0000000000000007E-2</v>
      </c>
    </row>
    <row r="198" spans="1:9" x14ac:dyDescent="0.3">
      <c r="A198" s="31" t="s">
        <v>114</v>
      </c>
      <c r="B198" s="30"/>
      <c r="C198" s="30"/>
      <c r="D198" s="30"/>
      <c r="E198" s="30"/>
      <c r="F198" s="30"/>
      <c r="G198" s="30"/>
      <c r="H198" s="30"/>
      <c r="I198" s="30">
        <v>0.06</v>
      </c>
    </row>
    <row r="199" spans="1:9" x14ac:dyDescent="0.3">
      <c r="A199" s="31" t="s">
        <v>115</v>
      </c>
      <c r="B199" s="30"/>
      <c r="C199" s="30"/>
      <c r="D199" s="30"/>
      <c r="E199" s="30"/>
      <c r="F199" s="30"/>
      <c r="G199" s="30"/>
      <c r="H199" s="30"/>
      <c r="I199" s="30">
        <v>-0.03</v>
      </c>
    </row>
    <row r="200" spans="1:9" x14ac:dyDescent="0.3">
      <c r="A200" s="31" t="s">
        <v>116</v>
      </c>
      <c r="B200" s="30"/>
      <c r="C200" s="30"/>
      <c r="D200" s="30"/>
      <c r="E200" s="30"/>
      <c r="F200" s="30"/>
      <c r="G200" s="30"/>
      <c r="H200" s="30"/>
      <c r="I200" s="30">
        <v>-0.16</v>
      </c>
    </row>
    <row r="201" spans="1:9" x14ac:dyDescent="0.3">
      <c r="A201" s="31" t="s">
        <v>122</v>
      </c>
      <c r="B201" s="30"/>
      <c r="C201" s="30"/>
      <c r="D201" s="30"/>
      <c r="E201" s="30"/>
      <c r="F201" s="30"/>
      <c r="G201" s="30"/>
      <c r="H201" s="30"/>
      <c r="I201" s="30">
        <v>0.42</v>
      </c>
    </row>
    <row r="202" spans="1:9" x14ac:dyDescent="0.3">
      <c r="A202" s="29" t="s">
        <v>109</v>
      </c>
      <c r="B202" s="30"/>
      <c r="C202" s="30"/>
      <c r="D202" s="30"/>
      <c r="E202" s="30"/>
      <c r="F202" s="30"/>
      <c r="G202" s="30"/>
      <c r="H202" s="30"/>
      <c r="I202" s="30">
        <v>0</v>
      </c>
    </row>
    <row r="203" spans="1:9" ht="15" thickBot="1" x14ac:dyDescent="0.35">
      <c r="A203" s="32" t="s">
        <v>106</v>
      </c>
      <c r="B203" s="36"/>
      <c r="C203" s="36"/>
      <c r="D203" s="36"/>
      <c r="E203" s="36"/>
      <c r="F203" s="36"/>
      <c r="G203" s="36"/>
      <c r="H203" s="36"/>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8"/>
  <sheetViews>
    <sheetView tabSelected="1" topLeftCell="A3" zoomScale="72" workbookViewId="0">
      <selection activeCell="A3" sqref="A3:I138"/>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s="48">
        <f>B18+B45+B72+B99+B126</f>
        <v>28701</v>
      </c>
      <c r="C3" s="48">
        <f t="shared" ref="C3:I3" si="2">C18+C45+C72+C99+C126</f>
        <v>30507</v>
      </c>
      <c r="D3" s="48">
        <f t="shared" si="2"/>
        <v>32233</v>
      </c>
      <c r="E3" s="48">
        <f t="shared" si="2"/>
        <v>34485</v>
      </c>
      <c r="F3" s="48">
        <f t="shared" si="2"/>
        <v>37218</v>
      </c>
      <c r="G3" s="48">
        <f t="shared" si="2"/>
        <v>35568</v>
      </c>
      <c r="H3" s="48">
        <f t="shared" si="2"/>
        <v>42293</v>
      </c>
      <c r="I3" s="48">
        <f t="shared" si="2"/>
        <v>44436</v>
      </c>
    </row>
    <row r="4" spans="1:14" x14ac:dyDescent="0.3">
      <c r="A4" s="42" t="s">
        <v>130</v>
      </c>
      <c r="B4" s="49">
        <f xml:space="preserve"> SUM(B19, B46, B73, B100)</f>
        <v>0</v>
      </c>
      <c r="C4" s="49">
        <f t="shared" ref="C4:I4" si="3" xml:space="preserve"> SUM(C19, C46, C73, C100)</f>
        <v>0.31731655657566615</v>
      </c>
      <c r="D4" s="49">
        <f t="shared" si="3"/>
        <v>0.27611847423350278</v>
      </c>
      <c r="E4" s="49">
        <f t="shared" si="3"/>
        <v>0.43814351197904344</v>
      </c>
      <c r="F4" s="49">
        <f t="shared" si="3"/>
        <v>0.358384348828648</v>
      </c>
      <c r="G4" s="49">
        <f t="shared" si="3"/>
        <v>-0.1037071237655437</v>
      </c>
      <c r="H4" s="49">
        <f t="shared" si="3"/>
        <v>0.71555421562585031</v>
      </c>
      <c r="I4" s="49">
        <f t="shared" si="3"/>
        <v>0.18255377219526348</v>
      </c>
    </row>
    <row r="5" spans="1:14" x14ac:dyDescent="0.3">
      <c r="A5" s="41" t="s">
        <v>131</v>
      </c>
      <c r="B5" s="48">
        <f t="shared" ref="B5:I5" si="4">SUM(B32, B59, B86, B113, B127)</f>
        <v>5330</v>
      </c>
      <c r="C5" s="48">
        <f t="shared" si="4"/>
        <v>5866</v>
      </c>
      <c r="D5" s="48">
        <f t="shared" si="4"/>
        <v>5779</v>
      </c>
      <c r="E5" s="48">
        <f t="shared" si="4"/>
        <v>6129</v>
      </c>
      <c r="F5" s="48">
        <f t="shared" si="4"/>
        <v>6915</v>
      </c>
      <c r="G5" s="48">
        <f t="shared" si="4"/>
        <v>5230</v>
      </c>
      <c r="H5" s="48">
        <f t="shared" si="4"/>
        <v>9218</v>
      </c>
      <c r="I5" s="48">
        <f t="shared" si="4"/>
        <v>8967</v>
      </c>
    </row>
    <row r="6" spans="1:14" x14ac:dyDescent="0.3">
      <c r="A6" s="42" t="s">
        <v>130</v>
      </c>
      <c r="B6" s="49">
        <f t="shared" ref="B6:I7" si="5">SUM(B33, B60, B87, B114, B131)</f>
        <v>0</v>
      </c>
      <c r="C6" s="49">
        <f t="shared" si="5"/>
        <v>0.73850850946139945</v>
      </c>
      <c r="D6" s="49">
        <f t="shared" si="5"/>
        <v>-4.6921607641825513E-3</v>
      </c>
      <c r="E6" s="49">
        <f t="shared" si="5"/>
        <v>0.31916395605442593</v>
      </c>
      <c r="F6" s="49">
        <f t="shared" si="5"/>
        <v>0.62707944742761179</v>
      </c>
      <c r="G6" s="49">
        <f t="shared" si="5"/>
        <v>-0.42184046958457388</v>
      </c>
      <c r="H6" s="49">
        <f t="shared" si="5"/>
        <v>1.8637854795117448</v>
      </c>
      <c r="I6" s="49">
        <f t="shared" si="5"/>
        <v>0.29114594158649876</v>
      </c>
    </row>
    <row r="7" spans="1:14" x14ac:dyDescent="0.3">
      <c r="A7" s="42" t="s">
        <v>132</v>
      </c>
      <c r="B7" s="49">
        <f t="shared" si="5"/>
        <v>0.55262008733624446</v>
      </c>
      <c r="C7" s="49">
        <f t="shared" si="5"/>
        <v>0.57315090761311294</v>
      </c>
      <c r="D7" s="49">
        <f t="shared" si="5"/>
        <v>0.55573080967402733</v>
      </c>
      <c r="E7" s="49">
        <f t="shared" si="5"/>
        <v>0.59151800740491423</v>
      </c>
      <c r="F7" s="49">
        <f t="shared" si="5"/>
        <v>0.63998239215193065</v>
      </c>
      <c r="G7" s="49">
        <f t="shared" si="5"/>
        <v>0.6005247169290252</v>
      </c>
      <c r="H7" s="49">
        <f t="shared" si="5"/>
        <v>0.74940334128878294</v>
      </c>
      <c r="I7" s="49">
        <f t="shared" si="5"/>
        <v>0.72080858715196428</v>
      </c>
    </row>
    <row r="8" spans="1:14" x14ac:dyDescent="0.3">
      <c r="A8" s="41" t="s">
        <v>133</v>
      </c>
      <c r="B8" s="48">
        <f>SUM(B35, B68, B89, B116, B130)</f>
        <v>662</v>
      </c>
      <c r="C8" s="48">
        <f t="shared" ref="C8:I16" si="6">SUM(C35, C62, C89, C116, C130)</f>
        <v>538</v>
      </c>
      <c r="D8" s="48">
        <f t="shared" si="6"/>
        <v>587</v>
      </c>
      <c r="E8" s="48">
        <f t="shared" si="6"/>
        <v>604</v>
      </c>
      <c r="F8" s="48">
        <f t="shared" si="6"/>
        <v>558</v>
      </c>
      <c r="G8" s="48">
        <f t="shared" si="6"/>
        <v>584</v>
      </c>
      <c r="H8" s="48">
        <f t="shared" si="6"/>
        <v>577</v>
      </c>
      <c r="I8" s="48">
        <f t="shared" si="6"/>
        <v>561</v>
      </c>
    </row>
    <row r="9" spans="1:14" x14ac:dyDescent="0.3">
      <c r="A9" s="42" t="s">
        <v>130</v>
      </c>
      <c r="B9" s="49">
        <f t="shared" ref="B9:B16" si="7">SUM(B36, B63, B90, B117, B131)</f>
        <v>0</v>
      </c>
      <c r="C9" s="49">
        <f t="shared" si="6"/>
        <v>8.0958171614142316E-2</v>
      </c>
      <c r="D9" s="49">
        <f t="shared" si="6"/>
        <v>0.73109587669882492</v>
      </c>
      <c r="E9" s="49">
        <f t="shared" si="6"/>
        <v>0.20875212452465652</v>
      </c>
      <c r="F9" s="49">
        <f t="shared" si="6"/>
        <v>-0.35674243026161823</v>
      </c>
      <c r="G9" s="49">
        <f t="shared" si="6"/>
        <v>2.7838205531000471E-2</v>
      </c>
      <c r="H9" s="49">
        <f t="shared" si="6"/>
        <v>-7.3698259598300231E-2</v>
      </c>
      <c r="I9" s="49">
        <f t="shared" si="6"/>
        <v>-0.20182020364319775</v>
      </c>
    </row>
    <row r="10" spans="1:14" x14ac:dyDescent="0.3">
      <c r="A10" s="42" t="s">
        <v>134</v>
      </c>
      <c r="B10" s="49">
        <f t="shared" si="7"/>
        <v>3.7336244541484716E-2</v>
      </c>
      <c r="C10" s="49">
        <f t="shared" si="6"/>
        <v>3.64399891628285E-2</v>
      </c>
      <c r="D10" s="49">
        <f t="shared" si="6"/>
        <v>3.8577812828601475E-2</v>
      </c>
      <c r="E10" s="49">
        <f t="shared" si="6"/>
        <v>4.0659710535173338E-2</v>
      </c>
      <c r="F10" s="49">
        <f t="shared" si="6"/>
        <v>3.5089925795497419E-2</v>
      </c>
      <c r="G10" s="49">
        <f t="shared" si="6"/>
        <v>4.0320353493510076E-2</v>
      </c>
      <c r="H10" s="49">
        <f t="shared" si="6"/>
        <v>3.3587519646079513E-2</v>
      </c>
      <c r="I10" s="49">
        <f t="shared" si="6"/>
        <v>3.0567209720481665E-2</v>
      </c>
    </row>
    <row r="11" spans="1:14" x14ac:dyDescent="0.3">
      <c r="A11" s="41" t="s">
        <v>135</v>
      </c>
      <c r="B11" s="48">
        <f t="shared" si="7"/>
        <v>4817</v>
      </c>
      <c r="C11" s="48">
        <f t="shared" si="6"/>
        <v>5328</v>
      </c>
      <c r="D11" s="48">
        <f t="shared" si="6"/>
        <v>5192</v>
      </c>
      <c r="E11" s="48">
        <f t="shared" si="6"/>
        <v>5525</v>
      </c>
      <c r="F11" s="48">
        <f t="shared" si="6"/>
        <v>6357</v>
      </c>
      <c r="G11" s="48">
        <f t="shared" si="6"/>
        <v>4646</v>
      </c>
      <c r="H11" s="48">
        <f t="shared" si="6"/>
        <v>8641</v>
      </c>
      <c r="I11" s="48">
        <f t="shared" si="6"/>
        <v>8406</v>
      </c>
    </row>
    <row r="12" spans="1:14" x14ac:dyDescent="0.3">
      <c r="A12" s="42" t="s">
        <v>130</v>
      </c>
      <c r="B12" s="49">
        <f t="shared" si="7"/>
        <v>0</v>
      </c>
      <c r="C12" s="49">
        <f t="shared" si="6"/>
        <v>0.82527006336845288</v>
      </c>
      <c r="D12" s="49">
        <f t="shared" si="6"/>
        <v>-1.9281436014946696E-2</v>
      </c>
      <c r="E12" s="49">
        <f t="shared" si="6"/>
        <v>0.38735666951017478</v>
      </c>
      <c r="F12" s="49">
        <f t="shared" si="6"/>
        <v>1.0021914498493638</v>
      </c>
      <c r="G12" s="49">
        <f t="shared" si="6"/>
        <v>-0.48290320529886321</v>
      </c>
      <c r="H12" s="49">
        <f t="shared" si="6"/>
        <v>1.9844249598837209</v>
      </c>
      <c r="I12" s="49">
        <f t="shared" si="6"/>
        <v>0.49150759054681548</v>
      </c>
    </row>
    <row r="13" spans="1:14" x14ac:dyDescent="0.3">
      <c r="A13" s="42" t="s">
        <v>132</v>
      </c>
      <c r="B13" s="49">
        <f t="shared" si="7"/>
        <v>0.35058224163027651</v>
      </c>
      <c r="C13" s="49">
        <f t="shared" si="6"/>
        <v>0.3608778108913574</v>
      </c>
      <c r="D13" s="49">
        <f t="shared" si="6"/>
        <v>0.34121976866456372</v>
      </c>
      <c r="E13" s="49">
        <f t="shared" si="6"/>
        <v>0.37192864355435884</v>
      </c>
      <c r="F13" s="49">
        <f t="shared" si="6"/>
        <v>0.39976103634762916</v>
      </c>
      <c r="G13" s="49">
        <f t="shared" si="6"/>
        <v>0.32076774371720518</v>
      </c>
      <c r="H13" s="49">
        <f t="shared" si="6"/>
        <v>0.50299784620757904</v>
      </c>
      <c r="I13" s="49">
        <f t="shared" si="6"/>
        <v>0.45801776276358092</v>
      </c>
    </row>
    <row r="14" spans="1:14" x14ac:dyDescent="0.3">
      <c r="A14" s="41" t="s">
        <v>136</v>
      </c>
      <c r="B14" s="48">
        <f t="shared" si="7"/>
        <v>790</v>
      </c>
      <c r="C14" s="48">
        <f t="shared" si="6"/>
        <v>840</v>
      </c>
      <c r="D14" s="48">
        <f t="shared" si="6"/>
        <v>784</v>
      </c>
      <c r="E14" s="48">
        <f t="shared" si="6"/>
        <v>847</v>
      </c>
      <c r="F14" s="48">
        <f t="shared" si="6"/>
        <v>724</v>
      </c>
      <c r="G14" s="48">
        <f t="shared" si="6"/>
        <v>756</v>
      </c>
      <c r="H14" s="48">
        <f t="shared" si="6"/>
        <v>677</v>
      </c>
      <c r="I14" s="48">
        <f t="shared" si="6"/>
        <v>699</v>
      </c>
    </row>
    <row r="15" spans="1:14" x14ac:dyDescent="0.3">
      <c r="A15" s="42" t="s">
        <v>130</v>
      </c>
      <c r="B15" s="49">
        <f t="shared" si="7"/>
        <v>0</v>
      </c>
      <c r="C15" s="49">
        <f t="shared" si="6"/>
        <v>0.16162944277535307</v>
      </c>
      <c r="D15" s="49">
        <f t="shared" si="6"/>
        <v>-0.16302279741351688</v>
      </c>
      <c r="E15" s="49">
        <f t="shared" si="6"/>
        <v>0.60991232754075131</v>
      </c>
      <c r="F15" s="49">
        <f t="shared" si="6"/>
        <v>-0.85627940355383969</v>
      </c>
      <c r="G15" s="49">
        <f t="shared" si="6"/>
        <v>-0.44395397091809974</v>
      </c>
      <c r="H15" s="49">
        <f t="shared" si="6"/>
        <v>2.3005477395911189</v>
      </c>
      <c r="I15" s="49">
        <f t="shared" si="6"/>
        <v>0.44276303987247922</v>
      </c>
    </row>
    <row r="16" spans="1:14" x14ac:dyDescent="0.3">
      <c r="A16" s="42" t="s">
        <v>134</v>
      </c>
      <c r="B16" s="49">
        <f t="shared" si="7"/>
        <v>5.7496360989810771E-2</v>
      </c>
      <c r="C16" s="49">
        <f t="shared" si="6"/>
        <v>5.6895150365754529E-2</v>
      </c>
      <c r="D16" s="49">
        <f t="shared" si="6"/>
        <v>5.152471083070452E-2</v>
      </c>
      <c r="E16" s="49">
        <f t="shared" si="6"/>
        <v>5.7017839111410298E-2</v>
      </c>
      <c r="F16" s="49">
        <f t="shared" si="6"/>
        <v>4.5528864293799515E-2</v>
      </c>
      <c r="G16" s="49">
        <f t="shared" si="6"/>
        <v>5.2195526097763047E-2</v>
      </c>
      <c r="H16" s="49">
        <f t="shared" si="6"/>
        <v>3.9408580243320328E-2</v>
      </c>
      <c r="I16" s="49">
        <f t="shared" si="6"/>
        <v>3.8086416389691055E-2</v>
      </c>
    </row>
    <row r="17" spans="1:14" x14ac:dyDescent="0.3">
      <c r="A17" s="43" t="str">
        <f>+[1]Historicals!A109</f>
        <v>North America</v>
      </c>
      <c r="B17" s="43"/>
      <c r="C17" s="43"/>
      <c r="D17" s="43"/>
      <c r="E17" s="43"/>
      <c r="F17" s="43"/>
      <c r="G17" s="43"/>
      <c r="H17" s="43"/>
      <c r="I17" s="43"/>
      <c r="J17" s="39"/>
      <c r="K17" s="39"/>
      <c r="L17" s="39"/>
      <c r="M17" s="39"/>
      <c r="N17" s="39"/>
    </row>
    <row r="18" spans="1:14" x14ac:dyDescent="0.3">
      <c r="A18" s="9" t="s">
        <v>137</v>
      </c>
      <c r="B18" s="9">
        <f>+[1]Historicals!B109</f>
        <v>13740</v>
      </c>
      <c r="C18" s="9">
        <f>+[1]Historicals!C109</f>
        <v>14764</v>
      </c>
      <c r="D18" s="9">
        <f>+[1]Historicals!D109</f>
        <v>15216</v>
      </c>
      <c r="E18" s="9">
        <f>+[1]Historicals!E109</f>
        <v>14855</v>
      </c>
      <c r="F18" s="9">
        <f>+[1]Historicals!F109</f>
        <v>15902</v>
      </c>
      <c r="G18" s="9">
        <f>+[1]Historicals!G109</f>
        <v>14484</v>
      </c>
      <c r="H18" s="9">
        <f>+[1]Historicals!H109</f>
        <v>17179</v>
      </c>
      <c r="I18" s="9">
        <f>+[1]Historicals!I109</f>
        <v>18353</v>
      </c>
    </row>
    <row r="19" spans="1:14" x14ac:dyDescent="0.3">
      <c r="A19" s="44" t="s">
        <v>130</v>
      </c>
      <c r="B19" s="47" t="str">
        <f t="shared" ref="B19:H19" si="8">+IFERROR(B18/A18-1,"nm")</f>
        <v>nm</v>
      </c>
      <c r="C19" s="47">
        <f t="shared" si="8"/>
        <v>7.4526928675400228E-2</v>
      </c>
      <c r="D19" s="47">
        <f t="shared" si="8"/>
        <v>3.0615009482525046E-2</v>
      </c>
      <c r="E19" s="47">
        <f t="shared" si="8"/>
        <v>-2.372502628811779E-2</v>
      </c>
      <c r="F19" s="47">
        <f t="shared" si="8"/>
        <v>7.0481319421070276E-2</v>
      </c>
      <c r="G19" s="47">
        <f t="shared" si="8"/>
        <v>-8.9171173437303519E-2</v>
      </c>
      <c r="H19" s="47">
        <f t="shared" si="8"/>
        <v>0.18606738470035911</v>
      </c>
      <c r="I19" s="47">
        <f>+IFERROR(I18/H18-1,"nm")</f>
        <v>6.8339251411607238E-2</v>
      </c>
    </row>
    <row r="20" spans="1:14" x14ac:dyDescent="0.3">
      <c r="A20" s="45" t="s">
        <v>114</v>
      </c>
      <c r="B20" s="3">
        <f>+[1]Historicals!B110</f>
        <v>8506</v>
      </c>
      <c r="C20" s="3">
        <f>+[1]Historicals!C110</f>
        <v>9299</v>
      </c>
      <c r="D20" s="3">
        <f>+[1]Historicals!D110</f>
        <v>9684</v>
      </c>
      <c r="E20" s="3">
        <f>+[1]Historicals!E110</f>
        <v>9322</v>
      </c>
      <c r="F20" s="3">
        <f>+[1]Historicals!F110</f>
        <v>10045</v>
      </c>
      <c r="G20" s="3">
        <f>+[1]Historicals!G110</f>
        <v>9329</v>
      </c>
      <c r="H20" s="3">
        <f>+[1]Historicals!H110</f>
        <v>11644</v>
      </c>
      <c r="I20" s="3">
        <f>+[1]Historicals!I110</f>
        <v>12228</v>
      </c>
    </row>
    <row r="21" spans="1:14" x14ac:dyDescent="0.3">
      <c r="A21" s="44" t="s">
        <v>130</v>
      </c>
      <c r="B21" s="47" t="str">
        <f t="shared" ref="B21:H21" si="9">+IFERROR(B20/A20-1,"nm")</f>
        <v>nm</v>
      </c>
      <c r="C21" s="47">
        <f t="shared" si="9"/>
        <v>9.3228309428638578E-2</v>
      </c>
      <c r="D21" s="47">
        <f t="shared" si="9"/>
        <v>4.1402301322722934E-2</v>
      </c>
      <c r="E21" s="47">
        <f t="shared" si="9"/>
        <v>-3.7381247418422192E-2</v>
      </c>
      <c r="F21" s="47">
        <f t="shared" si="9"/>
        <v>7.755846384895948E-2</v>
      </c>
      <c r="G21" s="47">
        <f t="shared" si="9"/>
        <v>-7.1279243404678949E-2</v>
      </c>
      <c r="H21" s="47">
        <f t="shared" si="9"/>
        <v>0.24815092721620746</v>
      </c>
      <c r="I21" s="47">
        <f>+IFERROR(I20/H20-1,"nm")</f>
        <v>5.0154586052902683E-2</v>
      </c>
    </row>
    <row r="22" spans="1:14" x14ac:dyDescent="0.3">
      <c r="A22" s="44" t="s">
        <v>138</v>
      </c>
      <c r="B22" s="47">
        <f>+[1]Historicals!B182</f>
        <v>0.14000000000000001</v>
      </c>
      <c r="C22" s="47">
        <f>+[1]Historicals!C182</f>
        <v>0.1</v>
      </c>
      <c r="D22" s="47">
        <f>+[1]Historicals!D182</f>
        <v>0.04</v>
      </c>
      <c r="E22" s="47">
        <f>+[1]Historicals!E182</f>
        <v>-0.04</v>
      </c>
      <c r="F22" s="47">
        <f>+[1]Historicals!F182</f>
        <v>0.08</v>
      </c>
      <c r="G22" s="47">
        <f>+[1]Historicals!G182</f>
        <v>-0.14000000000000001</v>
      </c>
      <c r="H22" s="47">
        <f>+[1]Historicals!H182</f>
        <v>0.25</v>
      </c>
      <c r="I22" s="47">
        <f>+[1]Historicals!I182</f>
        <v>0.05</v>
      </c>
    </row>
    <row r="23" spans="1:14" x14ac:dyDescent="0.3">
      <c r="A23" s="44" t="s">
        <v>139</v>
      </c>
      <c r="B23" s="47" t="str">
        <f t="shared" ref="B23:H23" si="10">+IFERROR(B21-B22,"nm")</f>
        <v>nm</v>
      </c>
      <c r="C23" s="47">
        <f t="shared" si="10"/>
        <v>-6.7716905713614273E-3</v>
      </c>
      <c r="D23" s="47">
        <f t="shared" si="10"/>
        <v>1.4023013227229333E-3</v>
      </c>
      <c r="E23" s="47">
        <f t="shared" si="10"/>
        <v>2.6187525815778087E-3</v>
      </c>
      <c r="F23" s="47">
        <f t="shared" si="10"/>
        <v>-2.4415361510405215E-3</v>
      </c>
      <c r="G23" s="47">
        <f t="shared" si="10"/>
        <v>6.8720756595321064E-2</v>
      </c>
      <c r="H23" s="47">
        <f t="shared" si="10"/>
        <v>-1.849072783792538E-3</v>
      </c>
      <c r="I23" s="47">
        <f>+IFERROR(I21-I22,"nm")</f>
        <v>1.5458605290268046E-4</v>
      </c>
    </row>
    <row r="24" spans="1:14" x14ac:dyDescent="0.3">
      <c r="A24" s="45" t="s">
        <v>115</v>
      </c>
      <c r="B24" s="3">
        <f>+[1]Historicals!B111</f>
        <v>4410</v>
      </c>
      <c r="C24" s="3">
        <f>+[1]Historicals!C111</f>
        <v>4746</v>
      </c>
      <c r="D24" s="3">
        <f>+[1]Historicals!D111</f>
        <v>4886</v>
      </c>
      <c r="E24" s="3">
        <f>+[1]Historicals!E111</f>
        <v>4938</v>
      </c>
      <c r="F24" s="3">
        <f>+[1]Historicals!F111</f>
        <v>5260</v>
      </c>
      <c r="G24" s="3">
        <f>+[1]Historicals!G111</f>
        <v>4639</v>
      </c>
      <c r="H24" s="3">
        <f>+[1]Historicals!H111</f>
        <v>5028</v>
      </c>
      <c r="I24" s="3">
        <f>+[1]Historicals!I111</f>
        <v>5492</v>
      </c>
    </row>
    <row r="25" spans="1:14" x14ac:dyDescent="0.3">
      <c r="A25" s="44" t="s">
        <v>130</v>
      </c>
      <c r="B25" s="47" t="str">
        <f t="shared" ref="B25:H25" si="11">+IFERROR(B24/A24-1,"nm")</f>
        <v>nm</v>
      </c>
      <c r="C25" s="47">
        <f t="shared" si="11"/>
        <v>7.6190476190476142E-2</v>
      </c>
      <c r="D25" s="47">
        <f t="shared" si="11"/>
        <v>2.9498525073746285E-2</v>
      </c>
      <c r="E25" s="47">
        <f t="shared" si="11"/>
        <v>1.0642652476463343E-2</v>
      </c>
      <c r="F25" s="47">
        <f t="shared" si="11"/>
        <v>6.5208586472256025E-2</v>
      </c>
      <c r="G25" s="47">
        <f t="shared" si="11"/>
        <v>-0.11806083650190113</v>
      </c>
      <c r="H25" s="47">
        <f t="shared" si="11"/>
        <v>8.3854278939426541E-2</v>
      </c>
      <c r="I25" s="47">
        <f>+IFERROR(I24/H24-1,"nm")</f>
        <v>9.2283214001591007E-2</v>
      </c>
    </row>
    <row r="26" spans="1:14" x14ac:dyDescent="0.3">
      <c r="A26" s="44" t="s">
        <v>138</v>
      </c>
      <c r="B26" s="47">
        <f>+[1]Historicals!B186</f>
        <v>0.47</v>
      </c>
      <c r="C26" s="47">
        <f>+[1]Historicals!C186</f>
        <v>0.37</v>
      </c>
      <c r="D26" s="47">
        <f>+[1]Historicals!D186</f>
        <v>0.16</v>
      </c>
      <c r="E26" s="47">
        <f>+[1]Historicals!E186</f>
        <v>0.06</v>
      </c>
      <c r="F26" s="47">
        <f>+[1]Historicals!F186</f>
        <v>0.12</v>
      </c>
      <c r="G26" s="47">
        <f>+[1]Historicals!G186</f>
        <v>-0.03</v>
      </c>
      <c r="H26" s="47">
        <f>+[1]Historicals!H186</f>
        <v>0.13</v>
      </c>
      <c r="I26" s="47">
        <f>+[1]Historicals!I186</f>
        <v>0.09</v>
      </c>
    </row>
    <row r="27" spans="1:14" x14ac:dyDescent="0.3">
      <c r="A27" s="44" t="s">
        <v>139</v>
      </c>
      <c r="B27" s="47" t="str">
        <f t="shared" ref="B27:H27" si="12">+IFERROR(B25-B26,"nm")</f>
        <v>nm</v>
      </c>
      <c r="C27" s="47">
        <f t="shared" si="12"/>
        <v>-0.29380952380952385</v>
      </c>
      <c r="D27" s="47">
        <f t="shared" si="12"/>
        <v>-0.13050147492625372</v>
      </c>
      <c r="E27" s="47">
        <f t="shared" si="12"/>
        <v>-4.9357347523536654E-2</v>
      </c>
      <c r="F27" s="47">
        <f t="shared" si="12"/>
        <v>-5.4791413527743971E-2</v>
      </c>
      <c r="G27" s="47">
        <f t="shared" si="12"/>
        <v>-8.8060836501901135E-2</v>
      </c>
      <c r="H27" s="47">
        <f t="shared" si="12"/>
        <v>-4.6145721060573464E-2</v>
      </c>
      <c r="I27" s="47">
        <f>+IFERROR(I25-I26,"nm")</f>
        <v>2.2832140015910107E-3</v>
      </c>
    </row>
    <row r="28" spans="1:14" x14ac:dyDescent="0.3">
      <c r="A28" s="45" t="s">
        <v>116</v>
      </c>
      <c r="B28" s="3">
        <f>+[1]Historicals!B112</f>
        <v>824</v>
      </c>
      <c r="C28" s="3">
        <f>+[1]Historicals!C112</f>
        <v>719</v>
      </c>
      <c r="D28" s="3">
        <f>+[1]Historicals!D112</f>
        <v>646</v>
      </c>
      <c r="E28" s="3">
        <f>+[1]Historicals!E112</f>
        <v>595</v>
      </c>
      <c r="F28" s="3">
        <f>+[1]Historicals!F112</f>
        <v>597</v>
      </c>
      <c r="G28" s="3">
        <f>+[1]Historicals!G112</f>
        <v>516</v>
      </c>
      <c r="H28" s="3">
        <f>+[1]Historicals!H112</f>
        <v>507</v>
      </c>
      <c r="I28" s="3">
        <f>+[1]Historicals!I112</f>
        <v>633</v>
      </c>
    </row>
    <row r="29" spans="1:14" x14ac:dyDescent="0.3">
      <c r="A29" s="44" t="s">
        <v>130</v>
      </c>
      <c r="B29" s="47" t="str">
        <f t="shared" ref="B29:H29" si="13">+IFERROR(B28/A28-1,"nm")</f>
        <v>nm</v>
      </c>
      <c r="C29" s="47">
        <f t="shared" si="13"/>
        <v>-0.12742718446601942</v>
      </c>
      <c r="D29" s="47">
        <f t="shared" si="13"/>
        <v>-0.10152990264255912</v>
      </c>
      <c r="E29" s="47">
        <f t="shared" si="13"/>
        <v>-7.8947368421052655E-2</v>
      </c>
      <c r="F29" s="47">
        <f t="shared" si="13"/>
        <v>3.3613445378151141E-3</v>
      </c>
      <c r="G29" s="47">
        <f t="shared" si="13"/>
        <v>-0.13567839195979903</v>
      </c>
      <c r="H29" s="47">
        <f t="shared" si="13"/>
        <v>-1.744186046511631E-2</v>
      </c>
      <c r="I29" s="47">
        <f>+IFERROR(I28/H28-1,"nm")</f>
        <v>0.24852071005917153</v>
      </c>
    </row>
    <row r="30" spans="1:14" x14ac:dyDescent="0.3">
      <c r="A30" s="44" t="s">
        <v>138</v>
      </c>
      <c r="B30" s="47">
        <f>+[1]Historicals!B184</f>
        <v>-0.05</v>
      </c>
      <c r="C30" s="47">
        <f>+[1]Historicals!C184</f>
        <v>-0.13</v>
      </c>
      <c r="D30" s="47">
        <f>+[1]Historicals!D184</f>
        <v>-0.1</v>
      </c>
      <c r="E30" s="47">
        <f>+[1]Historicals!E184</f>
        <v>-0.08</v>
      </c>
      <c r="F30" s="47">
        <f>+[1]Historicals!F184</f>
        <v>0</v>
      </c>
      <c r="G30" s="47">
        <f>+[1]Historicals!G184</f>
        <v>-7.0000000000000007E-2</v>
      </c>
      <c r="H30" s="47">
        <f>+[1]Historicals!H184</f>
        <v>-0.02</v>
      </c>
      <c r="I30" s="47">
        <f>+[1]Historicals!I184</f>
        <v>0.25</v>
      </c>
    </row>
    <row r="31" spans="1:14" x14ac:dyDescent="0.3">
      <c r="A31" s="44" t="s">
        <v>139</v>
      </c>
      <c r="B31" s="47" t="str">
        <f t="shared" ref="B31:H31" si="14">+IFERROR(B29-B30,"nm")</f>
        <v>nm</v>
      </c>
      <c r="C31" s="47">
        <f t="shared" si="14"/>
        <v>2.572815533980588E-3</v>
      </c>
      <c r="D31" s="47">
        <f t="shared" si="14"/>
        <v>-1.5299026425591167E-3</v>
      </c>
      <c r="E31" s="47">
        <f t="shared" si="14"/>
        <v>1.0526315789473467E-3</v>
      </c>
      <c r="F31" s="47">
        <f t="shared" si="14"/>
        <v>3.3613445378151141E-3</v>
      </c>
      <c r="G31" s="47">
        <f t="shared" si="14"/>
        <v>-6.5678391959799021E-2</v>
      </c>
      <c r="H31" s="47">
        <f t="shared" si="14"/>
        <v>2.5581395348836904E-3</v>
      </c>
      <c r="I31" s="47">
        <f>+IFERROR(I29-I30,"nm")</f>
        <v>-1.4792899408284654E-3</v>
      </c>
    </row>
    <row r="32" spans="1:14" x14ac:dyDescent="0.3">
      <c r="A32" s="9" t="s">
        <v>131</v>
      </c>
      <c r="B32" s="48">
        <f t="shared" ref="B32:H32" si="15">+B38+B35</f>
        <v>3766</v>
      </c>
      <c r="C32" s="48">
        <f t="shared" si="15"/>
        <v>3896</v>
      </c>
      <c r="D32" s="48">
        <f t="shared" si="15"/>
        <v>4015</v>
      </c>
      <c r="E32" s="48">
        <f t="shared" si="15"/>
        <v>3760</v>
      </c>
      <c r="F32" s="48">
        <f t="shared" si="15"/>
        <v>4074</v>
      </c>
      <c r="G32" s="48">
        <f t="shared" si="15"/>
        <v>3047</v>
      </c>
      <c r="H32" s="48">
        <f t="shared" si="15"/>
        <v>5219</v>
      </c>
      <c r="I32" s="48">
        <f>+I38+I35</f>
        <v>5238</v>
      </c>
    </row>
    <row r="33" spans="1:14" x14ac:dyDescent="0.3">
      <c r="A33" s="46" t="s">
        <v>130</v>
      </c>
      <c r="B33" s="47" t="str">
        <f t="shared" ref="B33:H33" si="16">+IFERROR(B32/A32-1,"nm")</f>
        <v>nm</v>
      </c>
      <c r="C33" s="47">
        <f t="shared" si="16"/>
        <v>3.4519383961763239E-2</v>
      </c>
      <c r="D33" s="47">
        <f t="shared" si="16"/>
        <v>3.0544147843942548E-2</v>
      </c>
      <c r="E33" s="47">
        <f t="shared" si="16"/>
        <v>-6.3511830635118338E-2</v>
      </c>
      <c r="F33" s="47">
        <f t="shared" si="16"/>
        <v>8.3510638297872308E-2</v>
      </c>
      <c r="G33" s="47">
        <f t="shared" si="16"/>
        <v>-0.25208640157093765</v>
      </c>
      <c r="H33" s="47">
        <f t="shared" si="16"/>
        <v>0.71283229405973092</v>
      </c>
      <c r="I33" s="47">
        <f>+IFERROR(I32/H32-1,"nm")</f>
        <v>3.6405441655489312E-3</v>
      </c>
    </row>
    <row r="34" spans="1:14" x14ac:dyDescent="0.3">
      <c r="A34" s="46" t="s">
        <v>132</v>
      </c>
      <c r="B34" s="47">
        <f t="shared" ref="B34:H34" si="17">+IFERROR(B32/B$18,"nm")</f>
        <v>0.27409024745269289</v>
      </c>
      <c r="C34" s="47">
        <f t="shared" si="17"/>
        <v>0.26388512598211866</v>
      </c>
      <c r="D34" s="47">
        <f t="shared" si="17"/>
        <v>0.26386698212407994</v>
      </c>
      <c r="E34" s="47">
        <f t="shared" si="17"/>
        <v>0.25311342982160889</v>
      </c>
      <c r="F34" s="47">
        <f t="shared" si="17"/>
        <v>0.25619418941013711</v>
      </c>
      <c r="G34" s="47">
        <f t="shared" si="17"/>
        <v>0.2103700635183651</v>
      </c>
      <c r="H34" s="47">
        <f t="shared" si="17"/>
        <v>0.30380115256999823</v>
      </c>
      <c r="I34" s="47">
        <f>+IFERROR(I32/I$18,"nm")</f>
        <v>0.28540293140086087</v>
      </c>
    </row>
    <row r="35" spans="1:14" x14ac:dyDescent="0.3">
      <c r="A35" s="9" t="s">
        <v>133</v>
      </c>
      <c r="B35" s="9">
        <f>+[1]Historicals!B169</f>
        <v>121</v>
      </c>
      <c r="C35" s="9">
        <f>+[1]Historicals!C169</f>
        <v>133</v>
      </c>
      <c r="D35" s="9">
        <f>+[1]Historicals!D169</f>
        <v>140</v>
      </c>
      <c r="E35" s="9">
        <f>+[1]Historicals!E169</f>
        <v>160</v>
      </c>
      <c r="F35" s="9">
        <f>+[1]Historicals!F169</f>
        <v>149</v>
      </c>
      <c r="G35" s="9">
        <f>+[1]Historicals!G169</f>
        <v>148</v>
      </c>
      <c r="H35" s="9">
        <f>+[1]Historicals!H169</f>
        <v>130</v>
      </c>
      <c r="I35" s="9">
        <f>+[1]Historicals!I169</f>
        <v>124</v>
      </c>
    </row>
    <row r="36" spans="1:14" x14ac:dyDescent="0.3">
      <c r="A36" s="46" t="s">
        <v>130</v>
      </c>
      <c r="B36" s="47" t="str">
        <f t="shared" ref="B36:H36" si="18">+IFERROR(B35/A35-1,"nm")</f>
        <v>nm</v>
      </c>
      <c r="C36" s="47">
        <f t="shared" si="18"/>
        <v>9.9173553719008156E-2</v>
      </c>
      <c r="D36" s="47">
        <f t="shared" si="18"/>
        <v>5.2631578947368363E-2</v>
      </c>
      <c r="E36" s="47">
        <f t="shared" si="18"/>
        <v>0.14285714285714279</v>
      </c>
      <c r="F36" s="47">
        <f t="shared" si="18"/>
        <v>-6.8749999999999978E-2</v>
      </c>
      <c r="G36" s="47">
        <f t="shared" si="18"/>
        <v>-6.7114093959731447E-3</v>
      </c>
      <c r="H36" s="47">
        <f t="shared" si="18"/>
        <v>-0.1216216216216216</v>
      </c>
      <c r="I36" s="47">
        <f>+IFERROR(I35/H35-1,"nm")</f>
        <v>-4.6153846153846101E-2</v>
      </c>
    </row>
    <row r="37" spans="1:14" x14ac:dyDescent="0.3">
      <c r="A37" s="46" t="s">
        <v>134</v>
      </c>
      <c r="B37" s="47">
        <f t="shared" ref="B37:H37" si="19">+IFERROR(B35/B$18,"nm")</f>
        <v>8.8064046579330417E-3</v>
      </c>
      <c r="C37" s="47">
        <f t="shared" si="19"/>
        <v>9.0083988079111346E-3</v>
      </c>
      <c r="D37" s="47">
        <f t="shared" si="19"/>
        <v>9.2008412197686646E-3</v>
      </c>
      <c r="E37" s="47">
        <f t="shared" si="19"/>
        <v>1.0770784247728038E-2</v>
      </c>
      <c r="F37" s="47">
        <f t="shared" si="19"/>
        <v>9.3698905798012821E-3</v>
      </c>
      <c r="G37" s="47">
        <f t="shared" si="19"/>
        <v>1.0218171775752554E-2</v>
      </c>
      <c r="H37" s="47">
        <f t="shared" si="19"/>
        <v>7.5673787764130628E-3</v>
      </c>
      <c r="I37" s="47">
        <f>+IFERROR(I35/I$18,"nm")</f>
        <v>6.7563886013185855E-3</v>
      </c>
    </row>
    <row r="38" spans="1:14" x14ac:dyDescent="0.3">
      <c r="A38" s="9" t="s">
        <v>135</v>
      </c>
      <c r="B38" s="9">
        <f>+[1]Historicals!B136</f>
        <v>3645</v>
      </c>
      <c r="C38" s="9">
        <f>+[1]Historicals!C136</f>
        <v>3763</v>
      </c>
      <c r="D38" s="9">
        <f>+[1]Historicals!D136</f>
        <v>3875</v>
      </c>
      <c r="E38" s="9">
        <f>+[1]Historicals!E136</f>
        <v>3600</v>
      </c>
      <c r="F38" s="9">
        <f>+[1]Historicals!F136</f>
        <v>3925</v>
      </c>
      <c r="G38" s="9">
        <f>+[1]Historicals!G136</f>
        <v>2899</v>
      </c>
      <c r="H38" s="9">
        <f>+[1]Historicals!H136</f>
        <v>5089</v>
      </c>
      <c r="I38" s="9">
        <f>+[1]Historicals!I136</f>
        <v>5114</v>
      </c>
    </row>
    <row r="39" spans="1:14" x14ac:dyDescent="0.3">
      <c r="A39" s="46" t="s">
        <v>130</v>
      </c>
      <c r="B39" s="47" t="str">
        <f t="shared" ref="B39:H39" si="20">+IFERROR(B38/A38-1,"nm")</f>
        <v>nm</v>
      </c>
      <c r="C39" s="47">
        <f t="shared" si="20"/>
        <v>3.2373113854595292E-2</v>
      </c>
      <c r="D39" s="47">
        <f t="shared" si="20"/>
        <v>2.9763486579856391E-2</v>
      </c>
      <c r="E39" s="47">
        <f t="shared" si="20"/>
        <v>-7.096774193548383E-2</v>
      </c>
      <c r="F39" s="47">
        <f t="shared" si="20"/>
        <v>9.0277777777777679E-2</v>
      </c>
      <c r="G39" s="47">
        <f t="shared" si="20"/>
        <v>-0.26140127388535028</v>
      </c>
      <c r="H39" s="47">
        <f t="shared" si="20"/>
        <v>0.75543290789927564</v>
      </c>
      <c r="I39" s="47">
        <f>+IFERROR(I38/H38-1,"nm")</f>
        <v>4.9125564943997002E-3</v>
      </c>
    </row>
    <row r="40" spans="1:14" x14ac:dyDescent="0.3">
      <c r="A40" s="46" t="s">
        <v>132</v>
      </c>
      <c r="B40" s="47">
        <f t="shared" ref="B40:H40" si="21">+IFERROR(B38/B$18,"nm")</f>
        <v>0.26528384279475981</v>
      </c>
      <c r="C40" s="47">
        <f t="shared" si="21"/>
        <v>0.25487672717420751</v>
      </c>
      <c r="D40" s="47">
        <f t="shared" si="21"/>
        <v>0.25466614090431128</v>
      </c>
      <c r="E40" s="47">
        <f t="shared" si="21"/>
        <v>0.24234264557388085</v>
      </c>
      <c r="F40" s="47">
        <f t="shared" si="21"/>
        <v>0.2468242988303358</v>
      </c>
      <c r="G40" s="47">
        <f t="shared" si="21"/>
        <v>0.20015189174261253</v>
      </c>
      <c r="H40" s="47">
        <f t="shared" si="21"/>
        <v>0.29623377379358518</v>
      </c>
      <c r="I40" s="47">
        <f>+IFERROR(I38/I$18,"nm")</f>
        <v>0.27864654279954232</v>
      </c>
    </row>
    <row r="41" spans="1:14" x14ac:dyDescent="0.3">
      <c r="A41" s="9" t="s">
        <v>136</v>
      </c>
      <c r="B41" s="9">
        <f>+[1]Historicals!B158</f>
        <v>208</v>
      </c>
      <c r="C41" s="9">
        <f>+[1]Historicals!C158</f>
        <v>242</v>
      </c>
      <c r="D41" s="9">
        <f>+[1]Historicals!D158</f>
        <v>223</v>
      </c>
      <c r="E41" s="9">
        <f>+[1]Historicals!E158</f>
        <v>196</v>
      </c>
      <c r="F41" s="9">
        <f>+[1]Historicals!F158</f>
        <v>117</v>
      </c>
      <c r="G41" s="9">
        <f>+[1]Historicals!G158</f>
        <v>110</v>
      </c>
      <c r="H41" s="9">
        <f>+[1]Historicals!H158</f>
        <v>98</v>
      </c>
      <c r="I41" s="9">
        <f>+[1]Historicals!I158</f>
        <v>146</v>
      </c>
    </row>
    <row r="42" spans="1:14" x14ac:dyDescent="0.3">
      <c r="A42" s="46" t="s">
        <v>130</v>
      </c>
      <c r="B42" s="47" t="str">
        <f t="shared" ref="B42:H42" si="22">+IFERROR(B41/A41-1,"nm")</f>
        <v>nm</v>
      </c>
      <c r="C42" s="47">
        <f t="shared" si="22"/>
        <v>0.16346153846153855</v>
      </c>
      <c r="D42" s="47">
        <f t="shared" si="22"/>
        <v>-7.8512396694214837E-2</v>
      </c>
      <c r="E42" s="47">
        <f t="shared" si="22"/>
        <v>-0.12107623318385652</v>
      </c>
      <c r="F42" s="47">
        <f t="shared" si="22"/>
        <v>-0.40306122448979587</v>
      </c>
      <c r="G42" s="47">
        <f t="shared" si="22"/>
        <v>-5.9829059829059839E-2</v>
      </c>
      <c r="H42" s="47">
        <f t="shared" si="22"/>
        <v>-0.10909090909090913</v>
      </c>
      <c r="I42" s="47">
        <f>+IFERROR(I41/H41-1,"nm")</f>
        <v>0.48979591836734704</v>
      </c>
    </row>
    <row r="43" spans="1:14" x14ac:dyDescent="0.3">
      <c r="A43" s="46" t="s">
        <v>134</v>
      </c>
      <c r="B43" s="47">
        <f t="shared" ref="B43:H43" si="23">+IFERROR(B41/B$18,"nm")</f>
        <v>1.5138282387190683E-2</v>
      </c>
      <c r="C43" s="47">
        <f t="shared" si="23"/>
        <v>1.6391221891086428E-2</v>
      </c>
      <c r="D43" s="47">
        <f t="shared" si="23"/>
        <v>1.4655625657202945E-2</v>
      </c>
      <c r="E43" s="47">
        <f t="shared" si="23"/>
        <v>1.3194210703466847E-2</v>
      </c>
      <c r="F43" s="47">
        <f t="shared" si="23"/>
        <v>7.3575650861526856E-3</v>
      </c>
      <c r="G43" s="47">
        <f t="shared" si="23"/>
        <v>7.5945871306268989E-3</v>
      </c>
      <c r="H43" s="47">
        <f t="shared" si="23"/>
        <v>5.7046393852960009E-3</v>
      </c>
      <c r="I43" s="47">
        <f>+IFERROR(I41/I$18,"nm")</f>
        <v>7.9551027080041418E-3</v>
      </c>
    </row>
    <row r="44" spans="1:14" x14ac:dyDescent="0.3">
      <c r="A44" s="43" t="str">
        <f>+[1]Historicals!A113</f>
        <v>Europe, Middle East &amp; Africa</v>
      </c>
      <c r="B44" s="43"/>
      <c r="C44" s="43"/>
      <c r="D44" s="43"/>
      <c r="E44" s="43"/>
      <c r="F44" s="43"/>
      <c r="G44" s="43"/>
      <c r="H44" s="43"/>
      <c r="I44" s="43"/>
      <c r="J44" s="39"/>
      <c r="K44" s="39"/>
      <c r="L44" s="39"/>
      <c r="M44" s="39"/>
      <c r="N44" s="39"/>
    </row>
    <row r="45" spans="1:14" x14ac:dyDescent="0.3">
      <c r="A45" s="9" t="s">
        <v>137</v>
      </c>
      <c r="B45" s="9">
        <f>[1]Historicals!B113</f>
        <v>7126</v>
      </c>
      <c r="C45" s="9">
        <f>[1]Historicals!C113</f>
        <v>7315</v>
      </c>
      <c r="D45" s="9">
        <f>[1]Historicals!D113</f>
        <v>7970</v>
      </c>
      <c r="E45" s="9">
        <f>[1]Historicals!E113</f>
        <v>9242</v>
      </c>
      <c r="F45" s="9">
        <f>[1]Historicals!F113</f>
        <v>9812</v>
      </c>
      <c r="G45" s="9">
        <f>[1]Historicals!G113</f>
        <v>9347</v>
      </c>
      <c r="H45" s="9">
        <f>[1]Historicals!H113</f>
        <v>11456</v>
      </c>
      <c r="I45" s="9">
        <f>[1]Historicals!I113</f>
        <v>12479</v>
      </c>
    </row>
    <row r="46" spans="1:14" x14ac:dyDescent="0.3">
      <c r="A46" s="44" t="s">
        <v>130</v>
      </c>
      <c r="B46" s="50" t="str">
        <f t="shared" ref="B46:I46" si="24">+IFERROR(B45/A45-1,"nm")</f>
        <v>nm</v>
      </c>
      <c r="C46" s="51">
        <f t="shared" si="24"/>
        <v>2.6522593320235766E-2</v>
      </c>
      <c r="D46" s="51">
        <f t="shared" si="24"/>
        <v>8.9542036910458034E-2</v>
      </c>
      <c r="E46" s="51">
        <f t="shared" si="24"/>
        <v>0.15959849435382689</v>
      </c>
      <c r="F46" s="51">
        <f t="shared" si="24"/>
        <v>6.1674962129409261E-2</v>
      </c>
      <c r="G46" s="51">
        <f t="shared" si="24"/>
        <v>-4.7390949857317621E-2</v>
      </c>
      <c r="H46" s="51">
        <f t="shared" si="24"/>
        <v>0.22563389322777372</v>
      </c>
      <c r="I46" s="51">
        <f t="shared" si="24"/>
        <v>8.9298184357541999E-2</v>
      </c>
    </row>
    <row r="47" spans="1:14" x14ac:dyDescent="0.3">
      <c r="A47" s="45" t="s">
        <v>114</v>
      </c>
      <c r="B47" s="3">
        <f>[1]Historicals!B114</f>
        <v>4703</v>
      </c>
      <c r="C47" s="3">
        <f>[1]Historicals!C114</f>
        <v>4867</v>
      </c>
      <c r="D47" s="3">
        <f>[1]Historicals!D114</f>
        <v>5192</v>
      </c>
      <c r="E47" s="3">
        <f>[1]Historicals!E114</f>
        <v>5875</v>
      </c>
      <c r="F47" s="3">
        <f>[1]Historicals!F114</f>
        <v>6293</v>
      </c>
      <c r="G47" s="3">
        <f>[1]Historicals!G114</f>
        <v>5892</v>
      </c>
      <c r="H47" s="3">
        <f>[1]Historicals!H114</f>
        <v>6970</v>
      </c>
      <c r="I47" s="3">
        <f>[1]Historicals!I114</f>
        <v>7388</v>
      </c>
    </row>
    <row r="48" spans="1:14" x14ac:dyDescent="0.3">
      <c r="A48" s="44" t="s">
        <v>130</v>
      </c>
      <c r="B48" s="47" t="str">
        <f t="shared" ref="B48:H48" si="25">+IFERROR(B47/A47-1,"nm")</f>
        <v>nm</v>
      </c>
      <c r="C48" s="47">
        <f t="shared" si="25"/>
        <v>3.4871358707208255E-2</v>
      </c>
      <c r="D48" s="47">
        <f t="shared" si="25"/>
        <v>6.6776248202177868E-2</v>
      </c>
      <c r="E48" s="47">
        <f t="shared" si="25"/>
        <v>0.1315485362095532</v>
      </c>
      <c r="F48" s="47">
        <f t="shared" si="25"/>
        <v>7.1148936170212673E-2</v>
      </c>
      <c r="G48" s="47">
        <f t="shared" si="25"/>
        <v>-6.3721595423486432E-2</v>
      </c>
      <c r="H48" s="47">
        <f t="shared" si="25"/>
        <v>0.18295994568907004</v>
      </c>
      <c r="I48" s="47">
        <f>+IFERROR(I47/H47-1,"nm")</f>
        <v>5.9971305595408975E-2</v>
      </c>
    </row>
    <row r="49" spans="1:9" x14ac:dyDescent="0.3">
      <c r="A49" s="44" t="s">
        <v>138</v>
      </c>
      <c r="B49" s="51">
        <f>[1]Historicals!B186</f>
        <v>0.47</v>
      </c>
      <c r="C49" s="51">
        <f>[1]Historicals!C186</f>
        <v>0.37</v>
      </c>
      <c r="D49" s="51">
        <f>[1]Historicals!D186</f>
        <v>0.16</v>
      </c>
      <c r="E49" s="51">
        <f>[1]Historicals!E186</f>
        <v>0.06</v>
      </c>
      <c r="F49" s="51">
        <f>[1]Historicals!F186</f>
        <v>0.12</v>
      </c>
      <c r="G49" s="51">
        <f>[1]Historicals!G186</f>
        <v>-0.03</v>
      </c>
      <c r="H49" s="51">
        <f>[1]Historicals!H186</f>
        <v>0.13</v>
      </c>
      <c r="I49" s="51">
        <f>[1]Historicals!I186</f>
        <v>0.09</v>
      </c>
    </row>
    <row r="50" spans="1:9" x14ac:dyDescent="0.3">
      <c r="A50" s="44" t="s">
        <v>139</v>
      </c>
      <c r="B50" s="47" t="str">
        <f t="shared" ref="B50:H50" si="26">+IFERROR(B48-B49,"nm")</f>
        <v>nm</v>
      </c>
      <c r="C50" s="47">
        <f t="shared" si="26"/>
        <v>-0.33512864129279174</v>
      </c>
      <c r="D50" s="47">
        <f t="shared" si="26"/>
        <v>-9.3223751797822135E-2</v>
      </c>
      <c r="E50" s="47">
        <f t="shared" si="26"/>
        <v>7.1548536209553204E-2</v>
      </c>
      <c r="F50" s="47">
        <f t="shared" si="26"/>
        <v>-4.8851063829787322E-2</v>
      </c>
      <c r="G50" s="47">
        <f t="shared" si="26"/>
        <v>-3.3721595423486433E-2</v>
      </c>
      <c r="H50" s="47">
        <f t="shared" si="26"/>
        <v>5.2959945689070032E-2</v>
      </c>
      <c r="I50" s="47">
        <f>+IFERROR(I48-I49,"nm")</f>
        <v>-3.0028694404591022E-2</v>
      </c>
    </row>
    <row r="51" spans="1:9" x14ac:dyDescent="0.3">
      <c r="A51" s="45" t="s">
        <v>115</v>
      </c>
      <c r="B51" s="3">
        <f>[1]Historicals!B115</f>
        <v>2051</v>
      </c>
      <c r="C51" s="3">
        <f>[1]Historicals!C115</f>
        <v>2091</v>
      </c>
      <c r="D51" s="3">
        <f>[1]Historicals!D115</f>
        <v>2395</v>
      </c>
      <c r="E51" s="3">
        <f>[1]Historicals!E115</f>
        <v>2940</v>
      </c>
      <c r="F51" s="3">
        <f>[1]Historicals!F115</f>
        <v>3087</v>
      </c>
      <c r="G51" s="3">
        <f>[1]Historicals!G115</f>
        <v>3053</v>
      </c>
      <c r="H51" s="3">
        <f>[1]Historicals!H115</f>
        <v>3996</v>
      </c>
      <c r="I51" s="3">
        <f>[1]Historicals!I115</f>
        <v>4527</v>
      </c>
    </row>
    <row r="52" spans="1:9" x14ac:dyDescent="0.3">
      <c r="A52" s="44" t="s">
        <v>130</v>
      </c>
      <c r="B52" s="47" t="str">
        <f t="shared" ref="B52:H52" si="27">+IFERROR(B51/A51-1,"nm")</f>
        <v>nm</v>
      </c>
      <c r="C52" s="47">
        <f t="shared" si="27"/>
        <v>1.9502681618722484E-2</v>
      </c>
      <c r="D52" s="47">
        <f t="shared" si="27"/>
        <v>0.14538498326159721</v>
      </c>
      <c r="E52" s="47">
        <f t="shared" si="27"/>
        <v>0.22755741127348639</v>
      </c>
      <c r="F52" s="47">
        <f t="shared" si="27"/>
        <v>5.0000000000000044E-2</v>
      </c>
      <c r="G52" s="47">
        <f t="shared" si="27"/>
        <v>-1.1013929381276322E-2</v>
      </c>
      <c r="H52" s="47">
        <f t="shared" si="27"/>
        <v>0.30887651490337364</v>
      </c>
      <c r="I52" s="47">
        <f>+IFERROR(I51/H51-1,"nm")</f>
        <v>0.13288288288288297</v>
      </c>
    </row>
    <row r="53" spans="1:9" x14ac:dyDescent="0.3">
      <c r="A53" s="44" t="s">
        <v>138</v>
      </c>
      <c r="B53" s="51">
        <f>[1]Historicals!B187</f>
        <v>0.19</v>
      </c>
      <c r="C53" s="51">
        <f>[1]Historicals!C187</f>
        <v>0.25</v>
      </c>
      <c r="D53" s="51">
        <f>[1]Historicals!D187</f>
        <v>0.25</v>
      </c>
      <c r="E53" s="51">
        <f>[1]Historicals!E187</f>
        <v>0.16</v>
      </c>
      <c r="F53" s="51">
        <f>[1]Historicals!F187</f>
        <v>0.09</v>
      </c>
      <c r="G53" s="51">
        <f>[1]Historicals!G187</f>
        <v>0.02</v>
      </c>
      <c r="H53" s="51">
        <f>[1]Historicals!H187</f>
        <v>0.25</v>
      </c>
      <c r="I53" s="51">
        <f>[1]Historicals!I187</f>
        <v>0.16</v>
      </c>
    </row>
    <row r="54" spans="1:9" x14ac:dyDescent="0.3">
      <c r="A54" s="44" t="s">
        <v>139</v>
      </c>
      <c r="B54" s="47" t="str">
        <f t="shared" ref="B54:H54" si="28">+IFERROR(B52-B53,"nm")</f>
        <v>nm</v>
      </c>
      <c r="C54" s="47">
        <f t="shared" si="28"/>
        <v>-0.23049731838127752</v>
      </c>
      <c r="D54" s="47">
        <f t="shared" si="28"/>
        <v>-0.10461501673840279</v>
      </c>
      <c r="E54" s="47">
        <f t="shared" si="28"/>
        <v>6.7557411273486384E-2</v>
      </c>
      <c r="F54" s="47">
        <f t="shared" si="28"/>
        <v>-3.9999999999999952E-2</v>
      </c>
      <c r="G54" s="47">
        <f t="shared" si="28"/>
        <v>-3.1013929381276322E-2</v>
      </c>
      <c r="H54" s="47">
        <f t="shared" si="28"/>
        <v>5.8876514903373645E-2</v>
      </c>
      <c r="I54" s="47">
        <f>+IFERROR(I52-I53,"nm")</f>
        <v>-2.7117117117117034E-2</v>
      </c>
    </row>
    <row r="55" spans="1:9" x14ac:dyDescent="0.3">
      <c r="A55" s="45" t="s">
        <v>116</v>
      </c>
      <c r="B55" s="3">
        <f>[1]Historicals!B116</f>
        <v>372</v>
      </c>
      <c r="C55" s="3">
        <f>[1]Historicals!C116</f>
        <v>357</v>
      </c>
      <c r="D55" s="3">
        <f>[1]Historicals!D116</f>
        <v>383</v>
      </c>
      <c r="E55" s="3">
        <f>[1]Historicals!E116</f>
        <v>427</v>
      </c>
      <c r="F55" s="3">
        <f>[1]Historicals!F116</f>
        <v>432</v>
      </c>
      <c r="G55" s="3">
        <f>[1]Historicals!G116</f>
        <v>402</v>
      </c>
      <c r="H55" s="3">
        <f>[1]Historicals!H116</f>
        <v>490</v>
      </c>
      <c r="I55" s="3">
        <f>[1]Historicals!I116</f>
        <v>564</v>
      </c>
    </row>
    <row r="56" spans="1:9" x14ac:dyDescent="0.3">
      <c r="A56" s="44" t="s">
        <v>130</v>
      </c>
      <c r="B56" s="47" t="str">
        <f t="shared" ref="B56:H56" si="29">+IFERROR(B55/A55-1,"nm")</f>
        <v>nm</v>
      </c>
      <c r="C56" s="47">
        <f t="shared" si="29"/>
        <v>-4.0322580645161255E-2</v>
      </c>
      <c r="D56" s="47">
        <f t="shared" si="29"/>
        <v>7.2829131652661028E-2</v>
      </c>
      <c r="E56" s="47">
        <f t="shared" si="29"/>
        <v>0.11488250652741505</v>
      </c>
      <c r="F56" s="47">
        <f t="shared" si="29"/>
        <v>1.1709601873536313E-2</v>
      </c>
      <c r="G56" s="47">
        <f t="shared" si="29"/>
        <v>-6.944444444444442E-2</v>
      </c>
      <c r="H56" s="47">
        <f t="shared" si="29"/>
        <v>0.21890547263681581</v>
      </c>
      <c r="I56" s="47">
        <f>+IFERROR(I55/H55-1,"nm")</f>
        <v>0.15102040816326534</v>
      </c>
    </row>
    <row r="57" spans="1:9" x14ac:dyDescent="0.3">
      <c r="A57" s="44" t="s">
        <v>138</v>
      </c>
      <c r="B57" s="51">
        <f>[1]Historicals!B188</f>
        <v>0.19</v>
      </c>
      <c r="C57" s="51">
        <f>[1]Historicals!C188</f>
        <v>0.15</v>
      </c>
      <c r="D57" s="51">
        <f>[1]Historicals!D188</f>
        <v>0.13</v>
      </c>
      <c r="E57" s="51">
        <f>[1]Historicals!E188</f>
        <v>0.06</v>
      </c>
      <c r="F57" s="51">
        <f>[1]Historicals!F188</f>
        <v>0.05</v>
      </c>
      <c r="G57" s="51">
        <f>[1]Historicals!G188</f>
        <v>-0.03</v>
      </c>
      <c r="H57" s="51">
        <f>[1]Historicals!H188</f>
        <v>0.19</v>
      </c>
      <c r="I57" s="51">
        <f>[1]Historicals!I188</f>
        <v>0.17</v>
      </c>
    </row>
    <row r="58" spans="1:9" x14ac:dyDescent="0.3">
      <c r="A58" s="44" t="s">
        <v>139</v>
      </c>
      <c r="B58" s="47" t="str">
        <f t="shared" ref="B58:H58" si="30">+IFERROR(B56-B57,"nm")</f>
        <v>nm</v>
      </c>
      <c r="C58" s="47">
        <f t="shared" si="30"/>
        <v>-0.19032258064516125</v>
      </c>
      <c r="D58" s="47">
        <f t="shared" si="30"/>
        <v>-5.7170868347338977E-2</v>
      </c>
      <c r="E58" s="47">
        <f t="shared" si="30"/>
        <v>5.4882506527415054E-2</v>
      </c>
      <c r="F58" s="47">
        <f t="shared" si="30"/>
        <v>-3.829039812646369E-2</v>
      </c>
      <c r="G58" s="47">
        <f t="shared" si="30"/>
        <v>-3.9444444444444421E-2</v>
      </c>
      <c r="H58" s="47">
        <f t="shared" si="30"/>
        <v>2.890547263681581E-2</v>
      </c>
      <c r="I58" s="47">
        <f>+IFERROR(I56-I57,"nm")</f>
        <v>-1.8979591836734672E-2</v>
      </c>
    </row>
    <row r="59" spans="1:9" x14ac:dyDescent="0.3">
      <c r="A59" s="9" t="s">
        <v>131</v>
      </c>
      <c r="B59" s="9">
        <f>B62+B65</f>
        <v>1611</v>
      </c>
      <c r="C59" s="9">
        <f t="shared" ref="C59:I59" si="31">C62+C65</f>
        <v>1871</v>
      </c>
      <c r="D59" s="9">
        <f t="shared" si="31"/>
        <v>1611</v>
      </c>
      <c r="E59" s="9">
        <f t="shared" si="31"/>
        <v>1703</v>
      </c>
      <c r="F59" s="9">
        <f t="shared" si="31"/>
        <v>2106</v>
      </c>
      <c r="G59" s="9">
        <f t="shared" si="31"/>
        <v>1673</v>
      </c>
      <c r="H59" s="9">
        <f t="shared" si="31"/>
        <v>2571</v>
      </c>
      <c r="I59" s="9">
        <f t="shared" si="31"/>
        <v>3427</v>
      </c>
    </row>
    <row r="60" spans="1:9" x14ac:dyDescent="0.3">
      <c r="A60" s="46" t="s">
        <v>130</v>
      </c>
      <c r="B60" s="47" t="str">
        <f t="shared" ref="B60:H60" si="32">+IFERROR(B59/A59-1,"nm")</f>
        <v>nm</v>
      </c>
      <c r="C60" s="47">
        <f t="shared" si="32"/>
        <v>0.16139044072004971</v>
      </c>
      <c r="D60" s="47">
        <f t="shared" si="32"/>
        <v>-0.13896312132549438</v>
      </c>
      <c r="E60" s="47">
        <f t="shared" si="32"/>
        <v>5.7107386716325204E-2</v>
      </c>
      <c r="F60" s="47">
        <f t="shared" si="32"/>
        <v>0.23664122137404586</v>
      </c>
      <c r="G60" s="47">
        <f t="shared" si="32"/>
        <v>-0.20560303893637222</v>
      </c>
      <c r="H60" s="47">
        <f t="shared" si="32"/>
        <v>0.53676031081888831</v>
      </c>
      <c r="I60" s="47">
        <f>+IFERROR(I59/H59-1,"nm")</f>
        <v>0.33294437961882539</v>
      </c>
    </row>
    <row r="61" spans="1:9" x14ac:dyDescent="0.3">
      <c r="A61" s="46" t="s">
        <v>132</v>
      </c>
      <c r="B61" s="47">
        <f t="shared" ref="B61:H61" si="33">+IFERROR(B59/B$18,"nm")</f>
        <v>0.11724890829694323</v>
      </c>
      <c r="C61" s="47">
        <f t="shared" si="33"/>
        <v>0.12672717420753182</v>
      </c>
      <c r="D61" s="47">
        <f t="shared" si="33"/>
        <v>0.10587539432176656</v>
      </c>
      <c r="E61" s="47">
        <f t="shared" si="33"/>
        <v>0.11464153483675531</v>
      </c>
      <c r="F61" s="47">
        <f t="shared" si="33"/>
        <v>0.13243617155074833</v>
      </c>
      <c r="G61" s="47">
        <f t="shared" si="33"/>
        <v>0.11550676608671638</v>
      </c>
      <c r="H61" s="47">
        <f t="shared" si="33"/>
        <v>0.14965946795506141</v>
      </c>
      <c r="I61" s="47">
        <f>+IFERROR(I59/I$18,"nm")</f>
        <v>0.18672696561869995</v>
      </c>
    </row>
    <row r="62" spans="1:9" x14ac:dyDescent="0.3">
      <c r="A62" s="9" t="s">
        <v>133</v>
      </c>
      <c r="B62" s="9">
        <f>[1]Historicals!B170</f>
        <v>87</v>
      </c>
      <c r="C62" s="9">
        <f>[1]Historicals!C170</f>
        <v>84</v>
      </c>
      <c r="D62" s="9">
        <f>[1]Historicals!D170</f>
        <v>104</v>
      </c>
      <c r="E62" s="9">
        <f>[1]Historicals!E170</f>
        <v>116</v>
      </c>
      <c r="F62" s="9">
        <f>[1]Historicals!F170</f>
        <v>111</v>
      </c>
      <c r="G62" s="9">
        <f>[1]Historicals!G170</f>
        <v>132</v>
      </c>
      <c r="H62" s="9">
        <f>[1]Historicals!H170</f>
        <v>136</v>
      </c>
      <c r="I62" s="9">
        <f>[1]Historicals!I170</f>
        <v>134</v>
      </c>
    </row>
    <row r="63" spans="1:9" x14ac:dyDescent="0.3">
      <c r="A63" s="46" t="s">
        <v>130</v>
      </c>
      <c r="B63" s="47" t="str">
        <f t="shared" ref="B63:H63" si="34">+IFERROR(B62/A62-1,"nm")</f>
        <v>nm</v>
      </c>
      <c r="C63" s="47">
        <f t="shared" si="34"/>
        <v>-3.4482758620689613E-2</v>
      </c>
      <c r="D63" s="47">
        <f t="shared" si="34"/>
        <v>0.23809523809523814</v>
      </c>
      <c r="E63" s="47">
        <f t="shared" si="34"/>
        <v>0.11538461538461542</v>
      </c>
      <c r="F63" s="47">
        <f t="shared" si="34"/>
        <v>-4.31034482758621E-2</v>
      </c>
      <c r="G63" s="47">
        <f t="shared" si="34"/>
        <v>0.18918918918918926</v>
      </c>
      <c r="H63" s="47">
        <f t="shared" si="34"/>
        <v>3.0303030303030276E-2</v>
      </c>
      <c r="I63" s="47">
        <f>+IFERROR(I62/H62-1,"nm")</f>
        <v>-1.4705882352941124E-2</v>
      </c>
    </row>
    <row r="64" spans="1:9" x14ac:dyDescent="0.3">
      <c r="A64" s="46" t="s">
        <v>134</v>
      </c>
      <c r="B64" s="47">
        <f t="shared" ref="B64:H64" si="35">+IFERROR(B62/B$18,"nm")</f>
        <v>6.3318777292576418E-3</v>
      </c>
      <c r="C64" s="47">
        <f t="shared" si="35"/>
        <v>5.6895150365754536E-3</v>
      </c>
      <c r="D64" s="47">
        <f t="shared" si="35"/>
        <v>6.8349106203995794E-3</v>
      </c>
      <c r="E64" s="47">
        <f t="shared" si="35"/>
        <v>7.808818579602827E-3</v>
      </c>
      <c r="F64" s="47">
        <f t="shared" si="35"/>
        <v>6.9802540560935733E-3</v>
      </c>
      <c r="G64" s="47">
        <f t="shared" si="35"/>
        <v>9.1135045567522777E-3</v>
      </c>
      <c r="H64" s="47">
        <f t="shared" si="35"/>
        <v>7.9166424122475119E-3</v>
      </c>
      <c r="I64" s="47">
        <f>+IFERROR(I62/I$18,"nm")</f>
        <v>7.3012586498120199E-3</v>
      </c>
    </row>
    <row r="65" spans="1:9" x14ac:dyDescent="0.3">
      <c r="A65" s="9" t="s">
        <v>135</v>
      </c>
      <c r="B65" s="9">
        <f>[1]Historicals!B137</f>
        <v>1524</v>
      </c>
      <c r="C65" s="9">
        <f>[1]Historicals!C137</f>
        <v>1787</v>
      </c>
      <c r="D65" s="9">
        <f>[1]Historicals!D137</f>
        <v>1507</v>
      </c>
      <c r="E65" s="9">
        <f>[1]Historicals!E137</f>
        <v>1587</v>
      </c>
      <c r="F65" s="9">
        <f>[1]Historicals!F137</f>
        <v>1995</v>
      </c>
      <c r="G65" s="9">
        <f>[1]Historicals!G137</f>
        <v>1541</v>
      </c>
      <c r="H65" s="9">
        <f>[1]Historicals!H137</f>
        <v>2435</v>
      </c>
      <c r="I65" s="9">
        <f>[1]Historicals!I137</f>
        <v>3293</v>
      </c>
    </row>
    <row r="66" spans="1:9" x14ac:dyDescent="0.3">
      <c r="A66" s="46" t="s">
        <v>130</v>
      </c>
      <c r="B66" s="47" t="str">
        <f t="shared" ref="B66:H66" si="36">+IFERROR(B65/A65-1,"nm")</f>
        <v>nm</v>
      </c>
      <c r="C66" s="47">
        <f t="shared" si="36"/>
        <v>0.17257217847769035</v>
      </c>
      <c r="D66" s="47">
        <f t="shared" si="36"/>
        <v>-0.15668718522663683</v>
      </c>
      <c r="E66" s="47">
        <f t="shared" si="36"/>
        <v>5.3085600530855981E-2</v>
      </c>
      <c r="F66" s="47">
        <f t="shared" si="36"/>
        <v>0.25708884688090738</v>
      </c>
      <c r="G66" s="47">
        <f t="shared" si="36"/>
        <v>-0.22756892230576442</v>
      </c>
      <c r="H66" s="47">
        <f t="shared" si="36"/>
        <v>0.58014276443867629</v>
      </c>
      <c r="I66" s="47">
        <f>+IFERROR(I65/H65-1,"nm")</f>
        <v>0.3523613963039014</v>
      </c>
    </row>
    <row r="67" spans="1:9" x14ac:dyDescent="0.3">
      <c r="A67" s="46" t="s">
        <v>132</v>
      </c>
      <c r="B67" s="47">
        <f t="shared" ref="B67:H67" si="37">+IFERROR(B65/B$18,"nm")</f>
        <v>0.11091703056768559</v>
      </c>
      <c r="C67" s="47">
        <f t="shared" si="37"/>
        <v>0.12103765917095638</v>
      </c>
      <c r="D67" s="47">
        <f t="shared" si="37"/>
        <v>9.9040483701366977E-2</v>
      </c>
      <c r="E67" s="47">
        <f t="shared" si="37"/>
        <v>0.10683271625715247</v>
      </c>
      <c r="F67" s="47">
        <f t="shared" si="37"/>
        <v>0.12545591749465476</v>
      </c>
      <c r="G67" s="47">
        <f t="shared" si="37"/>
        <v>0.1063932615299641</v>
      </c>
      <c r="H67" s="47">
        <f t="shared" si="37"/>
        <v>0.14174282554281389</v>
      </c>
      <c r="I67" s="47">
        <f>+IFERROR(I65/I$18,"nm")</f>
        <v>0.17942570696888793</v>
      </c>
    </row>
    <row r="68" spans="1:9" x14ac:dyDescent="0.3">
      <c r="A68" s="9" t="s">
        <v>136</v>
      </c>
      <c r="B68" s="9">
        <f>[1]Historicals!B159</f>
        <v>236</v>
      </c>
      <c r="C68" s="9">
        <f>[1]Historicals!C159</f>
        <v>232</v>
      </c>
      <c r="D68" s="9">
        <f>[1]Historicals!D159</f>
        <v>172</v>
      </c>
      <c r="E68" s="9">
        <f>[1]Historicals!E159</f>
        <v>240</v>
      </c>
      <c r="F68" s="9">
        <f>[1]Historicals!F159</f>
        <v>233</v>
      </c>
      <c r="G68" s="9">
        <f>[1]Historicals!G159</f>
        <v>139</v>
      </c>
      <c r="H68" s="9">
        <f>[1]Historicals!H159</f>
        <v>153</v>
      </c>
      <c r="I68" s="9">
        <f>[1]Historicals!I159</f>
        <v>197</v>
      </c>
    </row>
    <row r="69" spans="1:9" x14ac:dyDescent="0.3">
      <c r="A69" s="46" t="s">
        <v>130</v>
      </c>
      <c r="B69" s="47" t="str">
        <f t="shared" ref="B69:H69" si="38">+IFERROR(B68/A68-1,"nm")</f>
        <v>nm</v>
      </c>
      <c r="C69" s="47">
        <f t="shared" si="38"/>
        <v>-1.6949152542372836E-2</v>
      </c>
      <c r="D69" s="47">
        <f t="shared" si="38"/>
        <v>-0.25862068965517238</v>
      </c>
      <c r="E69" s="47">
        <f t="shared" si="38"/>
        <v>0.39534883720930236</v>
      </c>
      <c r="F69" s="47">
        <f t="shared" si="38"/>
        <v>-2.9166666666666674E-2</v>
      </c>
      <c r="G69" s="47">
        <f t="shared" si="38"/>
        <v>-0.40343347639484983</v>
      </c>
      <c r="H69" s="47">
        <f t="shared" si="38"/>
        <v>0.10071942446043169</v>
      </c>
      <c r="I69" s="47">
        <f>+IFERROR(I68/H68-1,"nm")</f>
        <v>0.28758169934640532</v>
      </c>
    </row>
    <row r="70" spans="1:9" x14ac:dyDescent="0.3">
      <c r="A70" s="46" t="s">
        <v>134</v>
      </c>
      <c r="B70" s="47">
        <f t="shared" ref="B70:H70" si="39">+IFERROR(B68/B$18,"nm")</f>
        <v>1.717612809315866E-2</v>
      </c>
      <c r="C70" s="47">
        <f t="shared" si="39"/>
        <v>1.5713898672446491E-2</v>
      </c>
      <c r="D70" s="47">
        <f t="shared" si="39"/>
        <v>1.1303890641430074E-2</v>
      </c>
      <c r="E70" s="47">
        <f t="shared" si="39"/>
        <v>1.6156176371592057E-2</v>
      </c>
      <c r="F70" s="47">
        <f t="shared" si="39"/>
        <v>1.4652245000628852E-2</v>
      </c>
      <c r="G70" s="47">
        <f t="shared" si="39"/>
        <v>9.5967964650648992E-3</v>
      </c>
      <c r="H70" s="47">
        <f t="shared" si="39"/>
        <v>8.9062227137784496E-3</v>
      </c>
      <c r="I70" s="47">
        <f>+IFERROR(I68/I$18,"nm")</f>
        <v>1.0733939955320656E-2</v>
      </c>
    </row>
    <row r="71" spans="1:9" x14ac:dyDescent="0.3">
      <c r="A71" s="43" t="str">
        <f>[1]Historicals!A138</f>
        <v>Greater China</v>
      </c>
      <c r="B71" s="43"/>
      <c r="C71" s="43"/>
      <c r="D71" s="43"/>
      <c r="E71" s="43"/>
      <c r="F71" s="43"/>
      <c r="G71" s="43"/>
      <c r="H71" s="43"/>
      <c r="I71" s="43"/>
    </row>
    <row r="72" spans="1:9" x14ac:dyDescent="0.3">
      <c r="A72" s="9" t="s">
        <v>137</v>
      </c>
      <c r="B72" s="1">
        <f>[1]Historicals!B117</f>
        <v>3067</v>
      </c>
      <c r="C72" s="1">
        <f>[1]Historicals!C117</f>
        <v>3785</v>
      </c>
      <c r="D72" s="1">
        <f>[1]Historicals!D117</f>
        <v>4237</v>
      </c>
      <c r="E72" s="1">
        <f>[1]Historicals!E117</f>
        <v>5134</v>
      </c>
      <c r="F72" s="1">
        <f>[1]Historicals!F117</f>
        <v>6208</v>
      </c>
      <c r="G72" s="1">
        <f>[1]Historicals!G117</f>
        <v>6679</v>
      </c>
      <c r="H72" s="1">
        <f>[1]Historicals!H117</f>
        <v>8290</v>
      </c>
      <c r="I72" s="1">
        <f>[1]Historicals!I117</f>
        <v>7547</v>
      </c>
    </row>
    <row r="73" spans="1:9" x14ac:dyDescent="0.3">
      <c r="A73" s="44" t="s">
        <v>130</v>
      </c>
      <c r="B73" s="50" t="str">
        <f t="shared" ref="B73:I73" si="40">+IFERROR(B72/A72-1,"nm")</f>
        <v>nm</v>
      </c>
      <c r="C73" s="51">
        <f t="shared" si="40"/>
        <v>0.23410498858819695</v>
      </c>
      <c r="D73" s="51">
        <f t="shared" si="40"/>
        <v>0.11941875825627468</v>
      </c>
      <c r="E73" s="51">
        <f t="shared" si="40"/>
        <v>0.21170639603493036</v>
      </c>
      <c r="F73" s="51">
        <f t="shared" si="40"/>
        <v>0.20919361121932223</v>
      </c>
      <c r="G73" s="51">
        <f t="shared" si="40"/>
        <v>7.5869845360824639E-2</v>
      </c>
      <c r="H73" s="51">
        <f t="shared" si="40"/>
        <v>0.24120377301991325</v>
      </c>
      <c r="I73" s="51">
        <f t="shared" si="40"/>
        <v>-8.9626055488540413E-2</v>
      </c>
    </row>
    <row r="74" spans="1:9" x14ac:dyDescent="0.3">
      <c r="A74" s="45" t="s">
        <v>114</v>
      </c>
      <c r="B74">
        <f>[1]Historicals!B118</f>
        <v>2016</v>
      </c>
      <c r="C74">
        <f>[1]Historicals!C118</f>
        <v>2599</v>
      </c>
      <c r="D74">
        <f>[1]Historicals!D118</f>
        <v>2920</v>
      </c>
      <c r="E74">
        <f>[1]Historicals!E118</f>
        <v>3496</v>
      </c>
      <c r="F74">
        <f>[1]Historicals!F118</f>
        <v>4262</v>
      </c>
      <c r="G74">
        <f>[1]Historicals!G118</f>
        <v>4635</v>
      </c>
      <c r="H74">
        <f>[1]Historicals!H118</f>
        <v>5748</v>
      </c>
      <c r="I74">
        <f>[1]Historicals!I118</f>
        <v>5416</v>
      </c>
    </row>
    <row r="75" spans="1:9" x14ac:dyDescent="0.3">
      <c r="A75" s="44" t="s">
        <v>130</v>
      </c>
      <c r="B75" s="47" t="str">
        <f>+IFERROR(B74/A74-1,"nm")</f>
        <v>nm</v>
      </c>
      <c r="C75" s="47">
        <f t="shared" ref="C75:H75" si="41">+IFERROR(C74/B74-1,"nm")</f>
        <v>0.28918650793650791</v>
      </c>
      <c r="D75" s="47">
        <f t="shared" si="41"/>
        <v>0.12350904193920731</v>
      </c>
      <c r="E75" s="47">
        <f t="shared" si="41"/>
        <v>0.19726027397260282</v>
      </c>
      <c r="F75" s="47">
        <f t="shared" si="41"/>
        <v>0.21910755148741412</v>
      </c>
      <c r="G75" s="47">
        <f t="shared" si="41"/>
        <v>8.7517597372125833E-2</v>
      </c>
      <c r="H75" s="47">
        <f t="shared" si="41"/>
        <v>0.24012944983818763</v>
      </c>
      <c r="I75" s="47">
        <f>+IFERROR(I74/H74-1,"nm")</f>
        <v>-5.7759220598469052E-2</v>
      </c>
    </row>
    <row r="76" spans="1:9" x14ac:dyDescent="0.3">
      <c r="A76" s="44" t="s">
        <v>138</v>
      </c>
      <c r="B76" s="51">
        <f>[1]Historicals!B190</f>
        <v>0.28000000000000003</v>
      </c>
      <c r="C76" s="51">
        <f>[1]Historicals!C190</f>
        <v>0.33</v>
      </c>
      <c r="D76" s="51">
        <f>[1]Historicals!D190</f>
        <v>0.18</v>
      </c>
      <c r="E76" s="51">
        <f>[1]Historicals!E190</f>
        <v>0.16</v>
      </c>
      <c r="F76" s="51">
        <f>[1]Historicals!F190</f>
        <v>0.25</v>
      </c>
      <c r="G76" s="51">
        <f>[1]Historicals!G190</f>
        <v>0.12</v>
      </c>
      <c r="H76" s="51">
        <f>[1]Historicals!H190</f>
        <v>0.19</v>
      </c>
      <c r="I76" s="51">
        <f>[1]Historicals!I190</f>
        <v>-0.1</v>
      </c>
    </row>
    <row r="77" spans="1:9" x14ac:dyDescent="0.3">
      <c r="A77" s="44" t="s">
        <v>139</v>
      </c>
      <c r="B77" s="47" t="str">
        <f t="shared" ref="B77:H77" si="42">+IFERROR(B75-B76,"nm")</f>
        <v>nm</v>
      </c>
      <c r="C77" s="47">
        <f t="shared" si="42"/>
        <v>-4.0813492063492107E-2</v>
      </c>
      <c r="D77" s="47">
        <f t="shared" si="42"/>
        <v>-5.6490958060792684E-2</v>
      </c>
      <c r="E77" s="47">
        <f t="shared" si="42"/>
        <v>3.7260273972602814E-2</v>
      </c>
      <c r="F77" s="47">
        <f t="shared" si="42"/>
        <v>-3.0892448512585879E-2</v>
      </c>
      <c r="G77" s="47">
        <f t="shared" si="42"/>
        <v>-3.2482402627874163E-2</v>
      </c>
      <c r="H77" s="47">
        <f t="shared" si="42"/>
        <v>5.0129449838187623E-2</v>
      </c>
      <c r="I77" s="47">
        <f>+IFERROR(I75-I76,"nm")</f>
        <v>4.2240779401530953E-2</v>
      </c>
    </row>
    <row r="78" spans="1:9" x14ac:dyDescent="0.3">
      <c r="A78" s="45" t="s">
        <v>115</v>
      </c>
      <c r="B78">
        <f>[1]Historicals!B119</f>
        <v>925</v>
      </c>
      <c r="C78">
        <f>[1]Historicals!C119</f>
        <v>1055</v>
      </c>
      <c r="D78">
        <f>[1]Historicals!D119</f>
        <v>1188</v>
      </c>
      <c r="E78">
        <f>[1]Historicals!E119</f>
        <v>1508</v>
      </c>
      <c r="F78">
        <f>[1]Historicals!F119</f>
        <v>1808</v>
      </c>
      <c r="G78">
        <f>[1]Historicals!G119</f>
        <v>1896</v>
      </c>
      <c r="H78">
        <f>[1]Historicals!H119</f>
        <v>2347</v>
      </c>
      <c r="I78">
        <f>[1]Historicals!I119</f>
        <v>1938</v>
      </c>
    </row>
    <row r="79" spans="1:9" x14ac:dyDescent="0.3">
      <c r="A79" s="44" t="s">
        <v>130</v>
      </c>
      <c r="B79" s="47" t="str">
        <f t="shared" ref="B79:H79" si="43">+IFERROR(B78/A78-1,"nm")</f>
        <v>nm</v>
      </c>
      <c r="C79" s="47">
        <f t="shared" si="43"/>
        <v>0.14054054054054044</v>
      </c>
      <c r="D79" s="47">
        <f t="shared" si="43"/>
        <v>0.12606635071090055</v>
      </c>
      <c r="E79" s="47">
        <f t="shared" si="43"/>
        <v>0.26936026936026947</v>
      </c>
      <c r="F79" s="47">
        <f t="shared" si="43"/>
        <v>0.19893899204244025</v>
      </c>
      <c r="G79" s="47">
        <f t="shared" si="43"/>
        <v>4.8672566371681381E-2</v>
      </c>
      <c r="H79" s="47">
        <f t="shared" si="43"/>
        <v>0.2378691983122363</v>
      </c>
      <c r="I79" s="47">
        <f>+IFERROR(I78/H78-1,"nm")</f>
        <v>-0.17426501917341286</v>
      </c>
    </row>
    <row r="80" spans="1:9" x14ac:dyDescent="0.3">
      <c r="A80" s="44" t="s">
        <v>138</v>
      </c>
      <c r="B80" s="51">
        <f>[1]Historicals!B191</f>
        <v>7.0000000000000007E-2</v>
      </c>
      <c r="C80" s="51">
        <f>[1]Historicals!C191</f>
        <v>0.17</v>
      </c>
      <c r="D80" s="51">
        <f>[1]Historicals!D191</f>
        <v>0.18</v>
      </c>
      <c r="E80" s="51">
        <f>[1]Historicals!E191</f>
        <v>0.23</v>
      </c>
      <c r="F80" s="51">
        <f>[1]Historicals!F191</f>
        <v>0.23</v>
      </c>
      <c r="G80" s="51">
        <f>[1]Historicals!G191</f>
        <v>0.08</v>
      </c>
      <c r="H80" s="51">
        <f>[1]Historicals!H191</f>
        <v>0.19</v>
      </c>
      <c r="I80" s="51">
        <f>[1]Historicals!I191</f>
        <v>-0.21</v>
      </c>
    </row>
    <row r="81" spans="1:9" x14ac:dyDescent="0.3">
      <c r="A81" s="44" t="s">
        <v>139</v>
      </c>
      <c r="B81" s="47" t="str">
        <f t="shared" ref="B81:H81" si="44">+IFERROR(B79-B80,"nm")</f>
        <v>nm</v>
      </c>
      <c r="C81" s="47">
        <f t="shared" si="44"/>
        <v>-2.9459459459459575E-2</v>
      </c>
      <c r="D81" s="47">
        <f t="shared" si="44"/>
        <v>-5.3933649289099439E-2</v>
      </c>
      <c r="E81" s="47">
        <f t="shared" si="44"/>
        <v>3.9360269360269456E-2</v>
      </c>
      <c r="F81" s="47">
        <f t="shared" si="44"/>
        <v>-3.1061007957559755E-2</v>
      </c>
      <c r="G81" s="47">
        <f t="shared" si="44"/>
        <v>-3.1327433628318621E-2</v>
      </c>
      <c r="H81" s="47">
        <f t="shared" si="44"/>
        <v>4.7869198312236294E-2</v>
      </c>
      <c r="I81" s="47">
        <f>+IFERROR(I79-I80,"nm")</f>
        <v>3.5734980826587132E-2</v>
      </c>
    </row>
    <row r="82" spans="1:9" x14ac:dyDescent="0.3">
      <c r="A82" s="45" t="s">
        <v>116</v>
      </c>
      <c r="B82">
        <f>[1]Historicals!B120</f>
        <v>126</v>
      </c>
      <c r="C82">
        <f>[1]Historicals!C120</f>
        <v>131</v>
      </c>
      <c r="D82">
        <f>[1]Historicals!D120</f>
        <v>129</v>
      </c>
      <c r="E82">
        <f>[1]Historicals!E120</f>
        <v>130</v>
      </c>
      <c r="F82">
        <f>[1]Historicals!F120</f>
        <v>138</v>
      </c>
      <c r="G82">
        <f>[1]Historicals!G120</f>
        <v>148</v>
      </c>
      <c r="H82">
        <f>[1]Historicals!H120</f>
        <v>195</v>
      </c>
      <c r="I82">
        <f>[1]Historicals!I120</f>
        <v>193</v>
      </c>
    </row>
    <row r="83" spans="1:9" x14ac:dyDescent="0.3">
      <c r="A83" s="44" t="s">
        <v>130</v>
      </c>
      <c r="B83" s="47" t="str">
        <f t="shared" ref="B83:H83" si="45">+IFERROR(B82/A82-1,"nm")</f>
        <v>nm</v>
      </c>
      <c r="C83" s="47">
        <f t="shared" si="45"/>
        <v>3.9682539682539764E-2</v>
      </c>
      <c r="D83" s="47">
        <f t="shared" si="45"/>
        <v>-1.5267175572519109E-2</v>
      </c>
      <c r="E83" s="47">
        <f t="shared" si="45"/>
        <v>7.7519379844961378E-3</v>
      </c>
      <c r="F83" s="47">
        <f t="shared" si="45"/>
        <v>6.1538461538461542E-2</v>
      </c>
      <c r="G83" s="47">
        <f t="shared" si="45"/>
        <v>7.2463768115942129E-2</v>
      </c>
      <c r="H83" s="47">
        <f t="shared" si="45"/>
        <v>0.31756756756756754</v>
      </c>
      <c r="I83" s="47">
        <f>+IFERROR(I82/H82-1,"nm")</f>
        <v>-1.025641025641022E-2</v>
      </c>
    </row>
    <row r="84" spans="1:9" x14ac:dyDescent="0.3">
      <c r="A84" s="44" t="s">
        <v>138</v>
      </c>
      <c r="B84" s="51">
        <f>[1]Historicals!B192</f>
        <v>0.01</v>
      </c>
      <c r="C84" s="51">
        <f>[1]Historicals!C192</f>
        <v>7.0000000000000007E-2</v>
      </c>
      <c r="D84" s="51">
        <f>[1]Historicals!D192</f>
        <v>0.03</v>
      </c>
      <c r="E84" s="51">
        <f>[1]Historicals!E192</f>
        <v>-0.01</v>
      </c>
      <c r="F84" s="51">
        <f>[1]Historicals!F192</f>
        <v>0.08</v>
      </c>
      <c r="G84" s="51">
        <f>[1]Historicals!G192</f>
        <v>0.11</v>
      </c>
      <c r="H84" s="51">
        <f>[1]Historicals!H192</f>
        <v>0.26</v>
      </c>
      <c r="I84" s="51">
        <f>[1]Historicals!I192</f>
        <v>-0.06</v>
      </c>
    </row>
    <row r="85" spans="1:9" x14ac:dyDescent="0.3">
      <c r="A85" s="44" t="s">
        <v>139</v>
      </c>
      <c r="B85" s="47" t="str">
        <f t="shared" ref="B85:H85" si="46">+IFERROR(B83-B84,"nm")</f>
        <v>nm</v>
      </c>
      <c r="C85" s="47">
        <f t="shared" si="46"/>
        <v>-3.0317460317460243E-2</v>
      </c>
      <c r="D85" s="47">
        <f t="shared" si="46"/>
        <v>-4.5267175572519108E-2</v>
      </c>
      <c r="E85" s="47">
        <f t="shared" si="46"/>
        <v>1.775193798449614E-2</v>
      </c>
      <c r="F85" s="47">
        <f t="shared" si="46"/>
        <v>-1.846153846153846E-2</v>
      </c>
      <c r="G85" s="47">
        <f t="shared" si="46"/>
        <v>-3.7536231884057872E-2</v>
      </c>
      <c r="H85" s="47">
        <f t="shared" si="46"/>
        <v>5.7567567567567535E-2</v>
      </c>
      <c r="I85" s="47">
        <f>+IFERROR(I83-I84,"nm")</f>
        <v>4.9743589743589778E-2</v>
      </c>
    </row>
    <row r="86" spans="1:9" x14ac:dyDescent="0.3">
      <c r="A86" s="9" t="s">
        <v>131</v>
      </c>
      <c r="B86" s="1">
        <f>B89+B92</f>
        <v>1039</v>
      </c>
      <c r="C86" s="1">
        <f t="shared" ref="C86:I86" si="47">C89+C92</f>
        <v>1420</v>
      </c>
      <c r="D86" s="1">
        <f t="shared" si="47"/>
        <v>1561</v>
      </c>
      <c r="E86" s="1">
        <f t="shared" si="47"/>
        <v>1863</v>
      </c>
      <c r="F86" s="1">
        <f t="shared" si="47"/>
        <v>2426</v>
      </c>
      <c r="G86" s="1">
        <f t="shared" si="47"/>
        <v>2534</v>
      </c>
      <c r="H86" s="1">
        <f t="shared" si="47"/>
        <v>3289</v>
      </c>
      <c r="I86" s="1">
        <f t="shared" si="47"/>
        <v>2406</v>
      </c>
    </row>
    <row r="87" spans="1:9" x14ac:dyDescent="0.3">
      <c r="A87" s="46" t="s">
        <v>130</v>
      </c>
      <c r="B87" s="47" t="str">
        <f t="shared" ref="B87:H87" si="48">+IFERROR(B86/A86-1,"nm")</f>
        <v>nm</v>
      </c>
      <c r="C87" s="47">
        <f t="shared" si="48"/>
        <v>0.36669874879692022</v>
      </c>
      <c r="D87" s="47">
        <f t="shared" si="48"/>
        <v>9.9295774647887303E-2</v>
      </c>
      <c r="E87" s="47">
        <f t="shared" si="48"/>
        <v>0.19346572709801402</v>
      </c>
      <c r="F87" s="47">
        <f t="shared" si="48"/>
        <v>0.3022007514761138</v>
      </c>
      <c r="G87" s="47">
        <f t="shared" si="48"/>
        <v>4.4517724649629109E-2</v>
      </c>
      <c r="H87" s="47">
        <f t="shared" si="48"/>
        <v>0.29794790844514596</v>
      </c>
      <c r="I87" s="47">
        <f>+IFERROR(I86/H86-1,"nm")</f>
        <v>-0.26847065977500761</v>
      </c>
    </row>
    <row r="88" spans="1:9" x14ac:dyDescent="0.3">
      <c r="A88" s="46" t="s">
        <v>132</v>
      </c>
      <c r="B88" s="47">
        <f t="shared" ref="B88:H88" si="49">+IFERROR(B86/B$18,"nm")</f>
        <v>7.5618631732168845E-2</v>
      </c>
      <c r="C88" s="47">
        <f t="shared" si="49"/>
        <v>9.6179897046870771E-2</v>
      </c>
      <c r="D88" s="47">
        <f t="shared" si="49"/>
        <v>0.10258937960042061</v>
      </c>
      <c r="E88" s="47">
        <f t="shared" si="49"/>
        <v>0.12541231908448333</v>
      </c>
      <c r="F88" s="47">
        <f t="shared" si="49"/>
        <v>0.15255942648723431</v>
      </c>
      <c r="G88" s="47">
        <f t="shared" si="49"/>
        <v>0.17495167080916874</v>
      </c>
      <c r="H88" s="47">
        <f t="shared" si="49"/>
        <v>0.19145468304325047</v>
      </c>
      <c r="I88" s="47">
        <f>+IFERROR(I86/I$18,"nm")</f>
        <v>0.13109573366752031</v>
      </c>
    </row>
    <row r="89" spans="1:9" x14ac:dyDescent="0.3">
      <c r="A89" s="9" t="s">
        <v>133</v>
      </c>
      <c r="B89" s="1">
        <f>[1]Historicals!B171</f>
        <v>46</v>
      </c>
      <c r="C89" s="1">
        <f>[1]Historicals!C171</f>
        <v>48</v>
      </c>
      <c r="D89" s="1">
        <f>[1]Historicals!D171</f>
        <v>54</v>
      </c>
      <c r="E89" s="1">
        <f>[1]Historicals!E171</f>
        <v>56</v>
      </c>
      <c r="F89" s="1">
        <f>[1]Historicals!F171</f>
        <v>50</v>
      </c>
      <c r="G89" s="1">
        <f>[1]Historicals!G171</f>
        <v>44</v>
      </c>
      <c r="H89" s="1">
        <f>[1]Historicals!H171</f>
        <v>46</v>
      </c>
      <c r="I89" s="1">
        <f>[1]Historicals!I171</f>
        <v>41</v>
      </c>
    </row>
    <row r="90" spans="1:9" x14ac:dyDescent="0.3">
      <c r="A90" s="46" t="s">
        <v>130</v>
      </c>
      <c r="B90" s="47" t="str">
        <f t="shared" ref="B90:H90" si="50">+IFERROR(B89/A89-1,"nm")</f>
        <v>nm</v>
      </c>
      <c r="C90" s="47">
        <f t="shared" si="50"/>
        <v>4.3478260869565188E-2</v>
      </c>
      <c r="D90" s="47">
        <f t="shared" si="50"/>
        <v>0.125</v>
      </c>
      <c r="E90" s="47">
        <f t="shared" si="50"/>
        <v>3.7037037037036979E-2</v>
      </c>
      <c r="F90" s="47">
        <f t="shared" si="50"/>
        <v>-0.1071428571428571</v>
      </c>
      <c r="G90" s="47">
        <f t="shared" si="50"/>
        <v>-0.12</v>
      </c>
      <c r="H90" s="47">
        <f t="shared" si="50"/>
        <v>4.5454545454545414E-2</v>
      </c>
      <c r="I90" s="47">
        <f>+IFERROR(I89/H89-1,"nm")</f>
        <v>-0.10869565217391308</v>
      </c>
    </row>
    <row r="91" spans="1:9" x14ac:dyDescent="0.3">
      <c r="A91" s="46" t="s">
        <v>134</v>
      </c>
      <c r="B91" s="47">
        <f t="shared" ref="B91:H91" si="51">+IFERROR(B89/B$18,"nm")</f>
        <v>3.3478893740902477E-3</v>
      </c>
      <c r="C91" s="47">
        <f t="shared" si="51"/>
        <v>3.251151449471688E-3</v>
      </c>
      <c r="D91" s="47">
        <f t="shared" si="51"/>
        <v>3.5488958990536278E-3</v>
      </c>
      <c r="E91" s="47">
        <f t="shared" si="51"/>
        <v>3.7697744867048132E-3</v>
      </c>
      <c r="F91" s="47">
        <f t="shared" si="51"/>
        <v>3.1442585838259338E-3</v>
      </c>
      <c r="G91" s="47">
        <f t="shared" si="51"/>
        <v>3.0378348522507597E-3</v>
      </c>
      <c r="H91" s="47">
        <f t="shared" si="51"/>
        <v>2.6776878747307759E-3</v>
      </c>
      <c r="I91" s="47">
        <f>+IFERROR(I89/I$18,"nm")</f>
        <v>2.2339671988230807E-3</v>
      </c>
    </row>
    <row r="92" spans="1:9" x14ac:dyDescent="0.3">
      <c r="A92" s="9" t="s">
        <v>135</v>
      </c>
      <c r="B92" s="1">
        <f>[1]Historicals!B138</f>
        <v>993</v>
      </c>
      <c r="C92" s="1">
        <f>[1]Historicals!C138</f>
        <v>1372</v>
      </c>
      <c r="D92" s="1">
        <f>[1]Historicals!D138</f>
        <v>1507</v>
      </c>
      <c r="E92" s="1">
        <f>[1]Historicals!E138</f>
        <v>1807</v>
      </c>
      <c r="F92" s="1">
        <f>[1]Historicals!F138</f>
        <v>2376</v>
      </c>
      <c r="G92" s="1">
        <f>[1]Historicals!G138</f>
        <v>2490</v>
      </c>
      <c r="H92" s="1">
        <f>[1]Historicals!H138</f>
        <v>3243</v>
      </c>
      <c r="I92" s="1">
        <f>[1]Historicals!I138</f>
        <v>2365</v>
      </c>
    </row>
    <row r="93" spans="1:9" x14ac:dyDescent="0.3">
      <c r="A93" s="46" t="s">
        <v>130</v>
      </c>
      <c r="B93" s="47" t="str">
        <f t="shared" ref="B93:H93" si="52">+IFERROR(B92/A92-1,"nm")</f>
        <v>nm</v>
      </c>
      <c r="C93" s="47">
        <f t="shared" si="52"/>
        <v>0.38167170191339372</v>
      </c>
      <c r="D93" s="47">
        <f t="shared" si="52"/>
        <v>9.8396501457725938E-2</v>
      </c>
      <c r="E93" s="47">
        <f t="shared" si="52"/>
        <v>0.19907100199071004</v>
      </c>
      <c r="F93" s="47">
        <f t="shared" si="52"/>
        <v>0.31488655229662421</v>
      </c>
      <c r="G93" s="47">
        <f t="shared" si="52"/>
        <v>4.7979797979798011E-2</v>
      </c>
      <c r="H93" s="47">
        <f t="shared" si="52"/>
        <v>0.30240963855421676</v>
      </c>
      <c r="I93" s="47">
        <f>+IFERROR(I92/H92-1,"nm")</f>
        <v>-0.27073697193956214</v>
      </c>
    </row>
    <row r="94" spans="1:9" x14ac:dyDescent="0.3">
      <c r="A94" s="46" t="s">
        <v>132</v>
      </c>
      <c r="B94" s="47">
        <f t="shared" ref="B94:H94" si="53">+IFERROR(B92/B$18,"nm")</f>
        <v>7.2270742358078607E-2</v>
      </c>
      <c r="C94" s="47">
        <f t="shared" si="53"/>
        <v>9.2928745597399082E-2</v>
      </c>
      <c r="D94" s="47">
        <f t="shared" si="53"/>
        <v>9.9040483701366977E-2</v>
      </c>
      <c r="E94" s="47">
        <f t="shared" si="53"/>
        <v>0.12164254459777853</v>
      </c>
      <c r="F94" s="47">
        <f t="shared" si="53"/>
        <v>0.14941516790340836</v>
      </c>
      <c r="G94" s="47">
        <f t="shared" si="53"/>
        <v>0.17191383595691798</v>
      </c>
      <c r="H94" s="47">
        <f t="shared" si="53"/>
        <v>0.1887769951685197</v>
      </c>
      <c r="I94" s="47">
        <f>+IFERROR(I92/I$18,"nm")</f>
        <v>0.12886176646869721</v>
      </c>
    </row>
    <row r="95" spans="1:9" x14ac:dyDescent="0.3">
      <c r="A95" s="9" t="s">
        <v>136</v>
      </c>
      <c r="B95" s="1">
        <f>[1]Historicals!B160</f>
        <v>69</v>
      </c>
      <c r="C95" s="1">
        <f>[1]Historicals!C160</f>
        <v>44</v>
      </c>
      <c r="D95" s="1">
        <f>[1]Historicals!D160</f>
        <v>51</v>
      </c>
      <c r="E95" s="1">
        <f>[1]Historicals!E160</f>
        <v>76</v>
      </c>
      <c r="F95" s="1">
        <f>[1]Historicals!F160</f>
        <v>49</v>
      </c>
      <c r="G95" s="1">
        <f>[1]Historicals!G160</f>
        <v>28</v>
      </c>
      <c r="H95" s="1">
        <f>[1]Historicals!H160</f>
        <v>94</v>
      </c>
      <c r="I95" s="1">
        <f>[1]Historicals!I160</f>
        <v>78</v>
      </c>
    </row>
    <row r="96" spans="1:9" x14ac:dyDescent="0.3">
      <c r="A96" s="46" t="s">
        <v>130</v>
      </c>
      <c r="B96" s="47" t="str">
        <f t="shared" ref="B96:H96" si="54">+IFERROR(B95/A95-1,"nm")</f>
        <v>nm</v>
      </c>
      <c r="C96" s="47">
        <f t="shared" si="54"/>
        <v>-0.3623188405797102</v>
      </c>
      <c r="D96" s="47">
        <f t="shared" si="54"/>
        <v>0.15909090909090917</v>
      </c>
      <c r="E96" s="47">
        <f t="shared" si="54"/>
        <v>0.49019607843137258</v>
      </c>
      <c r="F96" s="47">
        <f t="shared" si="54"/>
        <v>-0.35526315789473684</v>
      </c>
      <c r="G96" s="47">
        <f t="shared" si="54"/>
        <v>-0.4285714285714286</v>
      </c>
      <c r="H96" s="47">
        <f t="shared" si="54"/>
        <v>2.3571428571428572</v>
      </c>
      <c r="I96" s="47">
        <f>+IFERROR(I95/H95-1,"nm")</f>
        <v>-0.17021276595744683</v>
      </c>
    </row>
    <row r="97" spans="1:9" x14ac:dyDescent="0.3">
      <c r="A97" s="46" t="s">
        <v>134</v>
      </c>
      <c r="B97" s="47">
        <f t="shared" ref="B97:H97" si="55">+IFERROR(B95/B$18,"nm")</f>
        <v>5.0218340611353713E-3</v>
      </c>
      <c r="C97" s="47">
        <f t="shared" si="55"/>
        <v>2.980222162015714E-3</v>
      </c>
      <c r="D97" s="47">
        <f t="shared" si="55"/>
        <v>3.3517350157728706E-3</v>
      </c>
      <c r="E97" s="47">
        <f t="shared" si="55"/>
        <v>5.1161225176708175E-3</v>
      </c>
      <c r="F97" s="47">
        <f t="shared" si="55"/>
        <v>3.081373412149415E-3</v>
      </c>
      <c r="G97" s="47">
        <f t="shared" si="55"/>
        <v>1.9331676332504833E-3</v>
      </c>
      <c r="H97" s="47">
        <f t="shared" si="55"/>
        <v>5.4717969614063678E-3</v>
      </c>
      <c r="I97" s="47">
        <f>+IFERROR(I95/I$18,"nm")</f>
        <v>4.2499863782487881E-3</v>
      </c>
    </row>
    <row r="98" spans="1:9" x14ac:dyDescent="0.3">
      <c r="A98" s="43" t="str">
        <f>[1]Historicals!A139</f>
        <v>Asia Pacific &amp; Latin America</v>
      </c>
      <c r="B98" s="43"/>
      <c r="C98" s="43"/>
      <c r="D98" s="43"/>
      <c r="E98" s="43"/>
      <c r="F98" s="43"/>
      <c r="G98" s="43"/>
      <c r="H98" s="43"/>
      <c r="I98" s="43"/>
    </row>
    <row r="99" spans="1:9" x14ac:dyDescent="0.3">
      <c r="A99" s="9" t="s">
        <v>137</v>
      </c>
      <c r="B99" s="9">
        <f>[1]Historicals!B121</f>
        <v>4653</v>
      </c>
      <c r="C99" s="9">
        <f>[1]Historicals!C121</f>
        <v>4570</v>
      </c>
      <c r="D99" s="9">
        <f>[1]Historicals!D121</f>
        <v>4737</v>
      </c>
      <c r="E99" s="9">
        <f>[1]Historicals!E121</f>
        <v>5166</v>
      </c>
      <c r="F99" s="9">
        <f>[1]Historicals!F121</f>
        <v>5254</v>
      </c>
      <c r="G99" s="9">
        <f>[1]Historicals!G121</f>
        <v>5028</v>
      </c>
      <c r="H99" s="9">
        <f>[1]Historicals!H121</f>
        <v>5343</v>
      </c>
      <c r="I99" s="9">
        <f>[1]Historicals!I121</f>
        <v>5955</v>
      </c>
    </row>
    <row r="100" spans="1:9" x14ac:dyDescent="0.3">
      <c r="A100" s="44" t="s">
        <v>130</v>
      </c>
      <c r="B100" s="50" t="str">
        <f t="shared" ref="B100:I100" si="56">+IFERROR(B99/A99-1,"nm")</f>
        <v>nm</v>
      </c>
      <c r="C100" s="51">
        <f t="shared" si="56"/>
        <v>-1.783795400816679E-2</v>
      </c>
      <c r="D100" s="51">
        <f t="shared" si="56"/>
        <v>3.6542669584245013E-2</v>
      </c>
      <c r="E100" s="51">
        <f t="shared" si="56"/>
        <v>9.0563647878403986E-2</v>
      </c>
      <c r="F100" s="51">
        <f t="shared" si="56"/>
        <v>1.7034456058846237E-2</v>
      </c>
      <c r="G100" s="51">
        <f t="shared" si="56"/>
        <v>-4.3014845831747195E-2</v>
      </c>
      <c r="H100" s="51">
        <f t="shared" si="56"/>
        <v>6.2649164677804237E-2</v>
      </c>
      <c r="I100" s="51">
        <f t="shared" si="56"/>
        <v>0.11454239191465465</v>
      </c>
    </row>
    <row r="101" spans="1:9" x14ac:dyDescent="0.3">
      <c r="A101" s="45" t="s">
        <v>114</v>
      </c>
      <c r="B101" s="3">
        <f>[1]Historicals!B122</f>
        <v>3093</v>
      </c>
      <c r="C101" s="3">
        <f>[1]Historicals!C122</f>
        <v>3106</v>
      </c>
      <c r="D101" s="3">
        <f>[1]Historicals!D122</f>
        <v>3285</v>
      </c>
      <c r="E101" s="3">
        <f>[1]Historicals!E122</f>
        <v>3575</v>
      </c>
      <c r="F101" s="3">
        <f>[1]Historicals!F122</f>
        <v>3622</v>
      </c>
      <c r="G101" s="3">
        <f>[1]Historicals!G122</f>
        <v>3449</v>
      </c>
      <c r="H101" s="3">
        <f>[1]Historicals!H122</f>
        <v>3659</v>
      </c>
      <c r="I101" s="3">
        <f>[1]Historicals!I122</f>
        <v>4111</v>
      </c>
    </row>
    <row r="102" spans="1:9" x14ac:dyDescent="0.3">
      <c r="A102" s="44" t="s">
        <v>130</v>
      </c>
      <c r="B102" s="47" t="str">
        <f t="shared" ref="B102:H102" si="57">+IFERROR(B101/A101-1,"nm")</f>
        <v>nm</v>
      </c>
      <c r="C102" s="47">
        <f t="shared" si="57"/>
        <v>4.2030391205949424E-3</v>
      </c>
      <c r="D102" s="47">
        <f t="shared" si="57"/>
        <v>5.7630392788152074E-2</v>
      </c>
      <c r="E102" s="47">
        <f t="shared" si="57"/>
        <v>8.8280060882800715E-2</v>
      </c>
      <c r="F102" s="47">
        <f t="shared" si="57"/>
        <v>1.3146853146853044E-2</v>
      </c>
      <c r="G102" s="47">
        <f t="shared" si="57"/>
        <v>-4.7763666482606326E-2</v>
      </c>
      <c r="H102" s="47">
        <f t="shared" si="57"/>
        <v>6.0887213685126174E-2</v>
      </c>
      <c r="I102" s="47">
        <f>+IFERROR(I101/H101-1,"nm")</f>
        <v>0.12353101940420874</v>
      </c>
    </row>
    <row r="103" spans="1:9" x14ac:dyDescent="0.3">
      <c r="A103" s="44" t="s">
        <v>138</v>
      </c>
      <c r="B103" s="51">
        <f>[1]Historicals!B194</f>
        <v>0.32</v>
      </c>
      <c r="C103" s="51">
        <f>[1]Historicals!C194</f>
        <v>0.48</v>
      </c>
      <c r="D103" s="51">
        <f>[1]Historicals!D194</f>
        <v>0.24</v>
      </c>
      <c r="E103" s="51">
        <f>[1]Historicals!E194</f>
        <v>0.09</v>
      </c>
      <c r="F103" s="51">
        <f>[1]Historicals!F194</f>
        <v>0.12</v>
      </c>
      <c r="G103" s="51">
        <f>[1]Historicals!G194</f>
        <v>0</v>
      </c>
      <c r="H103" s="51">
        <f>[1]Historicals!H194</f>
        <v>0.08</v>
      </c>
      <c r="I103" s="51">
        <f>[1]Historicals!I194</f>
        <v>0.17</v>
      </c>
    </row>
    <row r="104" spans="1:9" x14ac:dyDescent="0.3">
      <c r="A104" s="44" t="s">
        <v>139</v>
      </c>
      <c r="B104" s="47" t="str">
        <f t="shared" ref="B104:H104" si="58">+IFERROR(B102-B103,"nm")</f>
        <v>nm</v>
      </c>
      <c r="C104" s="47">
        <f t="shared" si="58"/>
        <v>-0.47579696087940504</v>
      </c>
      <c r="D104" s="47">
        <f t="shared" si="58"/>
        <v>-0.18236960721184792</v>
      </c>
      <c r="E104" s="47">
        <f t="shared" si="58"/>
        <v>-1.7199391171992817E-3</v>
      </c>
      <c r="F104" s="47">
        <f t="shared" si="58"/>
        <v>-0.10685314685314695</v>
      </c>
      <c r="G104" s="47">
        <f t="shared" si="58"/>
        <v>-4.7763666482606326E-2</v>
      </c>
      <c r="H104" s="47">
        <f t="shared" si="58"/>
        <v>-1.9112786314873828E-2</v>
      </c>
      <c r="I104" s="47">
        <f>+IFERROR(I102-I103,"nm")</f>
        <v>-4.646898059579127E-2</v>
      </c>
    </row>
    <row r="105" spans="1:9" x14ac:dyDescent="0.3">
      <c r="A105" s="45" t="s">
        <v>115</v>
      </c>
      <c r="B105" s="3">
        <f>[1]Historicals!B123</f>
        <v>1251</v>
      </c>
      <c r="C105" s="3">
        <f>[1]Historicals!C123</f>
        <v>1175</v>
      </c>
      <c r="D105" s="3">
        <f>[1]Historicals!D123</f>
        <v>1185</v>
      </c>
      <c r="E105" s="3">
        <f>[1]Historicals!E123</f>
        <v>1347</v>
      </c>
      <c r="F105" s="3">
        <f>[1]Historicals!F123</f>
        <v>1395</v>
      </c>
      <c r="G105" s="3">
        <f>[1]Historicals!G123</f>
        <v>1365</v>
      </c>
      <c r="H105" s="3">
        <f>[1]Historicals!H123</f>
        <v>1494</v>
      </c>
      <c r="I105" s="3">
        <f>[1]Historicals!I123</f>
        <v>1610</v>
      </c>
    </row>
    <row r="106" spans="1:9" x14ac:dyDescent="0.3">
      <c r="A106" s="44" t="s">
        <v>130</v>
      </c>
      <c r="B106" s="47" t="str">
        <f t="shared" ref="B106:H106" si="59">+IFERROR(B105/A105-1,"nm")</f>
        <v>nm</v>
      </c>
      <c r="C106" s="47">
        <f t="shared" si="59"/>
        <v>-6.0751398880895313E-2</v>
      </c>
      <c r="D106" s="47">
        <f t="shared" si="59"/>
        <v>8.5106382978723527E-3</v>
      </c>
      <c r="E106" s="47">
        <f t="shared" si="59"/>
        <v>0.13670886075949373</v>
      </c>
      <c r="F106" s="47">
        <f t="shared" si="59"/>
        <v>3.563474387527843E-2</v>
      </c>
      <c r="G106" s="47">
        <f t="shared" si="59"/>
        <v>-2.1505376344086002E-2</v>
      </c>
      <c r="H106" s="47">
        <f t="shared" si="59"/>
        <v>9.4505494505494614E-2</v>
      </c>
      <c r="I106" s="47">
        <f>+IFERROR(I105/H105-1,"nm")</f>
        <v>7.7643908969210251E-2</v>
      </c>
    </row>
    <row r="107" spans="1:9" x14ac:dyDescent="0.3">
      <c r="A107" s="44" t="s">
        <v>138</v>
      </c>
      <c r="B107" s="51">
        <f>[1]Historicals!B195</f>
        <v>-0.03</v>
      </c>
      <c r="C107" s="51">
        <f>[1]Historicals!C195</f>
        <v>0.16</v>
      </c>
      <c r="D107" s="51">
        <f>[1]Historicals!D195</f>
        <v>0.18</v>
      </c>
      <c r="E107" s="51">
        <f>[1]Historicals!E195</f>
        <v>0.15</v>
      </c>
      <c r="F107" s="51">
        <f>[1]Historicals!F195</f>
        <v>0.15</v>
      </c>
      <c r="G107" s="51">
        <f>[1]Historicals!G195</f>
        <v>0.02</v>
      </c>
      <c r="H107" s="51">
        <f>[1]Historicals!H195</f>
        <v>0.1</v>
      </c>
      <c r="I107" s="51">
        <f>[1]Historicals!I195</f>
        <v>0.12</v>
      </c>
    </row>
    <row r="108" spans="1:9" x14ac:dyDescent="0.3">
      <c r="A108" s="44" t="s">
        <v>139</v>
      </c>
      <c r="B108" s="47" t="str">
        <f t="shared" ref="B108:H108" si="60">+IFERROR(B106-B107,"nm")</f>
        <v>nm</v>
      </c>
      <c r="C108" s="47">
        <f t="shared" si="60"/>
        <v>-0.22075139888089532</v>
      </c>
      <c r="D108" s="47">
        <f t="shared" si="60"/>
        <v>-0.17148936170212764</v>
      </c>
      <c r="E108" s="47">
        <f t="shared" si="60"/>
        <v>-1.3291139240506261E-2</v>
      </c>
      <c r="F108" s="47">
        <f t="shared" si="60"/>
        <v>-0.11436525612472156</v>
      </c>
      <c r="G108" s="47">
        <f t="shared" si="60"/>
        <v>-4.1505376344086006E-2</v>
      </c>
      <c r="H108" s="47">
        <f t="shared" si="60"/>
        <v>-5.4945054945053917E-3</v>
      </c>
      <c r="I108" s="47">
        <f>+IFERROR(I106-I107,"nm")</f>
        <v>-4.2356091030789744E-2</v>
      </c>
    </row>
    <row r="109" spans="1:9" x14ac:dyDescent="0.3">
      <c r="A109" s="45" t="s">
        <v>116</v>
      </c>
      <c r="B109" s="3">
        <f>[1]Historicals!B124</f>
        <v>309</v>
      </c>
      <c r="C109" s="3">
        <f>[1]Historicals!C124</f>
        <v>289</v>
      </c>
      <c r="D109" s="3">
        <f>[1]Historicals!D124</f>
        <v>267</v>
      </c>
      <c r="E109" s="3">
        <f>[1]Historicals!E124</f>
        <v>244</v>
      </c>
      <c r="F109" s="3">
        <f>[1]Historicals!F124</f>
        <v>237</v>
      </c>
      <c r="G109" s="3">
        <f>[1]Historicals!G124</f>
        <v>214</v>
      </c>
      <c r="H109" s="3">
        <f>[1]Historicals!H124</f>
        <v>190</v>
      </c>
      <c r="I109" s="3">
        <f>[1]Historicals!I124</f>
        <v>234</v>
      </c>
    </row>
    <row r="110" spans="1:9" x14ac:dyDescent="0.3">
      <c r="A110" s="44" t="s">
        <v>130</v>
      </c>
      <c r="B110" s="47" t="str">
        <f t="shared" ref="B110:H110" si="61">+IFERROR(B109/A109-1,"nm")</f>
        <v>nm</v>
      </c>
      <c r="C110" s="47">
        <f t="shared" si="61"/>
        <v>-6.4724919093851141E-2</v>
      </c>
      <c r="D110" s="47">
        <f t="shared" si="61"/>
        <v>-7.6124567474048388E-2</v>
      </c>
      <c r="E110" s="47">
        <f t="shared" si="61"/>
        <v>-8.6142322097378266E-2</v>
      </c>
      <c r="F110" s="47">
        <f t="shared" si="61"/>
        <v>-2.8688524590163911E-2</v>
      </c>
      <c r="G110" s="47">
        <f t="shared" si="61"/>
        <v>-9.7046413502109741E-2</v>
      </c>
      <c r="H110" s="47">
        <f t="shared" si="61"/>
        <v>-0.11214953271028039</v>
      </c>
      <c r="I110" s="47">
        <f>+IFERROR(I109/H109-1,"nm")</f>
        <v>0.23157894736842111</v>
      </c>
    </row>
    <row r="111" spans="1:9" x14ac:dyDescent="0.3">
      <c r="A111" s="44" t="s">
        <v>138</v>
      </c>
      <c r="B111" s="51">
        <f>[1]Historicals!B196</f>
        <v>-0.01</v>
      </c>
      <c r="C111" s="51">
        <f>[1]Historicals!C196</f>
        <v>0.14000000000000001</v>
      </c>
      <c r="D111" s="51">
        <f>[1]Historicals!D196</f>
        <v>-0.04</v>
      </c>
      <c r="E111" s="51">
        <f>[1]Historicals!E196</f>
        <v>-0.08</v>
      </c>
      <c r="F111" s="51">
        <f>[1]Historicals!F196</f>
        <v>0.08</v>
      </c>
      <c r="G111" s="51">
        <f>[1]Historicals!G196</f>
        <v>-0.04</v>
      </c>
      <c r="H111" s="51">
        <f>[1]Historicals!H196</f>
        <v>-0.09</v>
      </c>
      <c r="I111" s="51">
        <f>[1]Historicals!I196</f>
        <v>0.28000000000000003</v>
      </c>
    </row>
    <row r="112" spans="1:9" x14ac:dyDescent="0.3">
      <c r="A112" s="44" t="s">
        <v>139</v>
      </c>
      <c r="B112" s="47" t="str">
        <f t="shared" ref="B112:H112" si="62">+IFERROR(B110-B111,"nm")</f>
        <v>nm</v>
      </c>
      <c r="C112" s="47">
        <f t="shared" si="62"/>
        <v>-0.20472491909385115</v>
      </c>
      <c r="D112" s="47">
        <f t="shared" si="62"/>
        <v>-3.6124567474048387E-2</v>
      </c>
      <c r="E112" s="47">
        <f t="shared" si="62"/>
        <v>-6.1423220973782638E-3</v>
      </c>
      <c r="F112" s="47">
        <f t="shared" si="62"/>
        <v>-0.10868852459016391</v>
      </c>
      <c r="G112" s="47">
        <f t="shared" si="62"/>
        <v>-5.704641350210974E-2</v>
      </c>
      <c r="H112" s="47">
        <f t="shared" si="62"/>
        <v>-2.214953271028039E-2</v>
      </c>
      <c r="I112" s="47">
        <f>+IFERROR(I110-I111,"nm")</f>
        <v>-4.842105263157892E-2</v>
      </c>
    </row>
    <row r="113" spans="1:9" x14ac:dyDescent="0.3">
      <c r="A113" s="9" t="s">
        <v>131</v>
      </c>
      <c r="B113" s="9">
        <f>B116+B119</f>
        <v>967</v>
      </c>
      <c r="C113" s="9">
        <f t="shared" ref="C113:I113" si="63">C116+C119</f>
        <v>1045</v>
      </c>
      <c r="D113" s="9">
        <f t="shared" si="63"/>
        <v>1036</v>
      </c>
      <c r="E113" s="9">
        <f t="shared" si="63"/>
        <v>1244</v>
      </c>
      <c r="F113" s="9">
        <f t="shared" si="63"/>
        <v>1376</v>
      </c>
      <c r="G113" s="9">
        <f t="shared" si="63"/>
        <v>1230</v>
      </c>
      <c r="H113" s="9">
        <f t="shared" si="63"/>
        <v>1573</v>
      </c>
      <c r="I113" s="9">
        <f t="shared" si="63"/>
        <v>1938</v>
      </c>
    </row>
    <row r="114" spans="1:9" x14ac:dyDescent="0.3">
      <c r="A114" s="46" t="s">
        <v>130</v>
      </c>
      <c r="B114" s="47" t="str">
        <f t="shared" ref="B114:H114" si="64">+IFERROR(B113/A113-1,"nm")</f>
        <v>nm</v>
      </c>
      <c r="C114" s="47">
        <f t="shared" si="64"/>
        <v>8.0661840744570945E-2</v>
      </c>
      <c r="D114" s="47">
        <f t="shared" si="64"/>
        <v>-8.6124401913875159E-3</v>
      </c>
      <c r="E114" s="47">
        <f t="shared" si="64"/>
        <v>0.20077220077220082</v>
      </c>
      <c r="F114" s="47">
        <f t="shared" si="64"/>
        <v>0.10610932475884249</v>
      </c>
      <c r="G114" s="47">
        <f t="shared" si="64"/>
        <v>-0.10610465116279066</v>
      </c>
      <c r="H114" s="47">
        <f t="shared" si="64"/>
        <v>0.27886178861788613</v>
      </c>
      <c r="I114" s="47">
        <f>+IFERROR(I113/H113-1,"nm")</f>
        <v>0.23204068658614108</v>
      </c>
    </row>
    <row r="115" spans="1:9" x14ac:dyDescent="0.3">
      <c r="A115" s="46" t="s">
        <v>132</v>
      </c>
      <c r="B115" s="47">
        <f t="shared" ref="B115:H115" si="65">+IFERROR(B113/B$18,"nm")</f>
        <v>7.0378457059679767E-2</v>
      </c>
      <c r="C115" s="47">
        <f t="shared" si="65"/>
        <v>7.0780276347873206E-2</v>
      </c>
      <c r="D115" s="47">
        <f t="shared" si="65"/>
        <v>6.8086225026288125E-2</v>
      </c>
      <c r="E115" s="47">
        <f t="shared" si="65"/>
        <v>8.374284752608549E-2</v>
      </c>
      <c r="F115" s="47">
        <f t="shared" si="65"/>
        <v>8.6529996226889699E-2</v>
      </c>
      <c r="G115" s="47">
        <f t="shared" si="65"/>
        <v>8.4921292460646225E-2</v>
      </c>
      <c r="H115" s="47">
        <f t="shared" si="65"/>
        <v>9.1565283194598057E-2</v>
      </c>
      <c r="I115" s="47">
        <f>+IFERROR(I113/I$18,"nm")</f>
        <v>0.10559581539802756</v>
      </c>
    </row>
    <row r="116" spans="1:9" x14ac:dyDescent="0.3">
      <c r="A116" s="9" t="s">
        <v>133</v>
      </c>
      <c r="B116" s="9">
        <f>[1]Historicals!B172</f>
        <v>49</v>
      </c>
      <c r="C116" s="9">
        <f>[1]Historicals!C172</f>
        <v>43</v>
      </c>
      <c r="D116" s="9">
        <f>[1]Historicals!D172</f>
        <v>56</v>
      </c>
      <c r="E116" s="9">
        <f>[1]Historicals!E172</f>
        <v>55</v>
      </c>
      <c r="F116" s="9">
        <f>[1]Historicals!F172</f>
        <v>53</v>
      </c>
      <c r="G116" s="9">
        <f>[1]Historicals!G172</f>
        <v>46</v>
      </c>
      <c r="H116" s="9">
        <f>[1]Historicals!H172</f>
        <v>43</v>
      </c>
      <c r="I116" s="9">
        <f>[1]Historicals!I172</f>
        <v>42</v>
      </c>
    </row>
    <row r="117" spans="1:9" x14ac:dyDescent="0.3">
      <c r="A117" s="46" t="s">
        <v>130</v>
      </c>
      <c r="B117" s="47" t="str">
        <f t="shared" ref="B117:H117" si="66">+IFERROR(B116/A116-1,"nm")</f>
        <v>nm</v>
      </c>
      <c r="C117" s="47">
        <f t="shared" si="66"/>
        <v>-0.12244897959183676</v>
      </c>
      <c r="D117" s="47">
        <f t="shared" si="66"/>
        <v>0.30232558139534893</v>
      </c>
      <c r="E117" s="47">
        <f t="shared" si="66"/>
        <v>-1.7857142857142905E-2</v>
      </c>
      <c r="F117" s="47">
        <f t="shared" si="66"/>
        <v>-3.6363636363636376E-2</v>
      </c>
      <c r="G117" s="47">
        <f t="shared" si="66"/>
        <v>-0.13207547169811318</v>
      </c>
      <c r="H117" s="47">
        <f t="shared" si="66"/>
        <v>-6.5217391304347783E-2</v>
      </c>
      <c r="I117" s="47">
        <f>+IFERROR(I116/H116-1,"nm")</f>
        <v>-2.3255813953488413E-2</v>
      </c>
    </row>
    <row r="118" spans="1:9" x14ac:dyDescent="0.3">
      <c r="A118" s="46" t="s">
        <v>134</v>
      </c>
      <c r="B118" s="47">
        <f t="shared" ref="B118:H118" si="67">+IFERROR(B116/B$18,"nm")</f>
        <v>3.5662299854439593E-3</v>
      </c>
      <c r="C118" s="47">
        <f t="shared" si="67"/>
        <v>2.9124898401517202E-3</v>
      </c>
      <c r="D118" s="47">
        <f t="shared" si="67"/>
        <v>3.6803364879074659E-3</v>
      </c>
      <c r="E118" s="47">
        <f t="shared" si="67"/>
        <v>3.7024570851565131E-3</v>
      </c>
      <c r="F118" s="47">
        <f t="shared" si="67"/>
        <v>3.33291409885549E-3</v>
      </c>
      <c r="G118" s="47">
        <f t="shared" si="67"/>
        <v>3.1759182546257938E-3</v>
      </c>
      <c r="H118" s="47">
        <f t="shared" si="67"/>
        <v>2.5030560568135513E-3</v>
      </c>
      <c r="I118" s="47">
        <f>+IFERROR(I116/I$18,"nm")</f>
        <v>2.2884542036724241E-3</v>
      </c>
    </row>
    <row r="119" spans="1:9" x14ac:dyDescent="0.3">
      <c r="A119" s="9" t="s">
        <v>135</v>
      </c>
      <c r="B119" s="9">
        <f>[1]Historicals!B139</f>
        <v>918</v>
      </c>
      <c r="C119" s="9">
        <f>[1]Historicals!C139</f>
        <v>1002</v>
      </c>
      <c r="D119" s="9">
        <f>[1]Historicals!D139</f>
        <v>980</v>
      </c>
      <c r="E119" s="9">
        <f>[1]Historicals!E139</f>
        <v>1189</v>
      </c>
      <c r="F119" s="9">
        <f>[1]Historicals!F139</f>
        <v>1323</v>
      </c>
      <c r="G119" s="9">
        <f>[1]Historicals!G139</f>
        <v>1184</v>
      </c>
      <c r="H119" s="9">
        <f>[1]Historicals!H139</f>
        <v>1530</v>
      </c>
      <c r="I119" s="9">
        <f>[1]Historicals!I139</f>
        <v>1896</v>
      </c>
    </row>
    <row r="120" spans="1:9" x14ac:dyDescent="0.3">
      <c r="A120" s="46" t="s">
        <v>130</v>
      </c>
      <c r="B120" s="47" t="str">
        <f t="shared" ref="B120:H120" si="68">+IFERROR(B119/A119-1,"nm")</f>
        <v>nm</v>
      </c>
      <c r="C120" s="47">
        <f t="shared" si="68"/>
        <v>9.1503267973856106E-2</v>
      </c>
      <c r="D120" s="47">
        <f t="shared" si="68"/>
        <v>-2.1956087824351322E-2</v>
      </c>
      <c r="E120" s="47">
        <f t="shared" si="68"/>
        <v>0.21326530612244898</v>
      </c>
      <c r="F120" s="47">
        <f t="shared" si="68"/>
        <v>0.11269974768713209</v>
      </c>
      <c r="G120" s="47">
        <f t="shared" si="68"/>
        <v>-0.1050642479213908</v>
      </c>
      <c r="H120" s="47">
        <f t="shared" si="68"/>
        <v>0.29222972972972983</v>
      </c>
      <c r="I120" s="47">
        <f>+IFERROR(I119/H119-1,"nm")</f>
        <v>0.23921568627450984</v>
      </c>
    </row>
    <row r="121" spans="1:9" x14ac:dyDescent="0.3">
      <c r="A121" s="46" t="s">
        <v>132</v>
      </c>
      <c r="B121" s="47">
        <f t="shared" ref="B121:H121" si="69">+IFERROR(B119/B$18,"nm")</f>
        <v>6.6812227074235814E-2</v>
      </c>
      <c r="C121" s="47">
        <f t="shared" si="69"/>
        <v>6.7867786507721489E-2</v>
      </c>
      <c r="D121" s="47">
        <f t="shared" si="69"/>
        <v>6.4405888538380654E-2</v>
      </c>
      <c r="E121" s="47">
        <f t="shared" si="69"/>
        <v>8.0040390440928977E-2</v>
      </c>
      <c r="F121" s="47">
        <f t="shared" si="69"/>
        <v>8.3197082128034214E-2</v>
      </c>
      <c r="G121" s="47">
        <f t="shared" si="69"/>
        <v>8.1745374206020432E-2</v>
      </c>
      <c r="H121" s="47">
        <f t="shared" si="69"/>
        <v>8.90622271377845E-2</v>
      </c>
      <c r="I121" s="47">
        <f>+IFERROR(I119/I$18,"nm")</f>
        <v>0.10330736119435514</v>
      </c>
    </row>
    <row r="122" spans="1:9" x14ac:dyDescent="0.3">
      <c r="A122" s="9" t="s">
        <v>136</v>
      </c>
      <c r="B122" s="9">
        <f>[1]Historicals!B161</f>
        <v>52</v>
      </c>
      <c r="C122" s="9">
        <f>[1]Historicals!C161</f>
        <v>64</v>
      </c>
      <c r="D122" s="9">
        <f>[1]Historicals!D161</f>
        <v>60</v>
      </c>
      <c r="E122" s="9">
        <f>[1]Historicals!E161</f>
        <v>49</v>
      </c>
      <c r="F122" s="9">
        <f>[1]Historicals!F161</f>
        <v>47</v>
      </c>
      <c r="G122" s="9">
        <f>[1]Historicals!G161</f>
        <v>41</v>
      </c>
      <c r="H122" s="9">
        <f>[1]Historicals!H161</f>
        <v>54</v>
      </c>
      <c r="I122" s="9">
        <f>[1]Historicals!I161</f>
        <v>56</v>
      </c>
    </row>
    <row r="123" spans="1:9" x14ac:dyDescent="0.3">
      <c r="A123" s="46" t="s">
        <v>130</v>
      </c>
      <c r="B123" s="47" t="str">
        <f t="shared" ref="B123:H123" si="70">+IFERROR(B122/A122-1,"nm")</f>
        <v>nm</v>
      </c>
      <c r="C123" s="47">
        <f t="shared" si="70"/>
        <v>0.23076923076923084</v>
      </c>
      <c r="D123" s="47">
        <f t="shared" si="70"/>
        <v>-6.25E-2</v>
      </c>
      <c r="E123" s="47">
        <f t="shared" si="70"/>
        <v>-0.18333333333333335</v>
      </c>
      <c r="F123" s="47">
        <f t="shared" si="70"/>
        <v>-4.081632653061229E-2</v>
      </c>
      <c r="G123" s="47">
        <f t="shared" si="70"/>
        <v>-0.12765957446808507</v>
      </c>
      <c r="H123" s="47">
        <f t="shared" si="70"/>
        <v>0.31707317073170738</v>
      </c>
      <c r="I123" s="47">
        <f>+IFERROR(I122/H122-1,"nm")</f>
        <v>3.7037037037036979E-2</v>
      </c>
    </row>
    <row r="124" spans="1:9" x14ac:dyDescent="0.3">
      <c r="A124" s="46" t="s">
        <v>134</v>
      </c>
      <c r="B124" s="47">
        <f t="shared" ref="B124:H124" si="71">+IFERROR(B122/B$18,"nm")</f>
        <v>3.7845705967976709E-3</v>
      </c>
      <c r="C124" s="47">
        <f t="shared" si="71"/>
        <v>4.334868599295584E-3</v>
      </c>
      <c r="D124" s="47">
        <f t="shared" si="71"/>
        <v>3.9432176656151417E-3</v>
      </c>
      <c r="E124" s="47">
        <f t="shared" si="71"/>
        <v>3.2985526758667117E-3</v>
      </c>
      <c r="F124" s="47">
        <f t="shared" si="71"/>
        <v>2.9556030687963777E-3</v>
      </c>
      <c r="G124" s="47">
        <f t="shared" si="71"/>
        <v>2.8307097486882076E-3</v>
      </c>
      <c r="H124" s="47">
        <f t="shared" si="71"/>
        <v>3.1433727225100411E-3</v>
      </c>
      <c r="I124" s="47">
        <f>+IFERROR(I122/I$18,"nm")</f>
        <v>3.0512722715632322E-3</v>
      </c>
    </row>
    <row r="125" spans="1:9" x14ac:dyDescent="0.3">
      <c r="A125" s="43" t="str">
        <f>[1]Historicals!A140</f>
        <v>Global Brand Divisions</v>
      </c>
      <c r="B125" s="43"/>
      <c r="C125" s="43"/>
      <c r="D125" s="43"/>
      <c r="E125" s="43"/>
      <c r="F125" s="43"/>
      <c r="G125" s="43"/>
      <c r="H125" s="43"/>
      <c r="I125" s="43"/>
    </row>
    <row r="126" spans="1:9" x14ac:dyDescent="0.3">
      <c r="A126" s="9" t="s">
        <v>137</v>
      </c>
      <c r="B126" s="9">
        <f>[1]Historicals!B125</f>
        <v>115</v>
      </c>
      <c r="C126" s="9">
        <f>[1]Historicals!C125</f>
        <v>73</v>
      </c>
      <c r="D126" s="9">
        <f>[1]Historicals!D125</f>
        <v>73</v>
      </c>
      <c r="E126" s="9">
        <f>[1]Historicals!E125</f>
        <v>88</v>
      </c>
      <c r="F126" s="9">
        <f>[1]Historicals!F125</f>
        <v>42</v>
      </c>
      <c r="G126" s="9">
        <f>[1]Historicals!G125</f>
        <v>30</v>
      </c>
      <c r="H126" s="9">
        <f>[1]Historicals!H125</f>
        <v>25</v>
      </c>
      <c r="I126" s="9">
        <f>[1]Historicals!I125</f>
        <v>102</v>
      </c>
    </row>
    <row r="127" spans="1:9" x14ac:dyDescent="0.3">
      <c r="A127" s="9" t="s">
        <v>131</v>
      </c>
      <c r="B127" s="9">
        <f>B130+B133</f>
        <v>-2053</v>
      </c>
      <c r="C127" s="9">
        <f t="shared" ref="C127:I127" si="72">C130+C133</f>
        <v>-2366</v>
      </c>
      <c r="D127" s="9">
        <f t="shared" si="72"/>
        <v>-2444</v>
      </c>
      <c r="E127" s="9">
        <f t="shared" si="72"/>
        <v>-2441</v>
      </c>
      <c r="F127" s="9">
        <f t="shared" si="72"/>
        <v>-3067</v>
      </c>
      <c r="G127" s="9">
        <f t="shared" si="72"/>
        <v>-3254</v>
      </c>
      <c r="H127" s="9">
        <f t="shared" si="72"/>
        <v>-3434</v>
      </c>
      <c r="I127" s="9">
        <f t="shared" si="72"/>
        <v>-4042</v>
      </c>
    </row>
    <row r="128" spans="1:9" x14ac:dyDescent="0.3">
      <c r="A128" s="46" t="s">
        <v>130</v>
      </c>
      <c r="B128" s="47" t="str">
        <f t="shared" ref="B128:H128" si="73">+IFERROR(B127/A127-1,"nm")</f>
        <v>nm</v>
      </c>
      <c r="C128" s="47">
        <f t="shared" si="73"/>
        <v>0.15245981490501714</v>
      </c>
      <c r="D128" s="47">
        <f t="shared" si="73"/>
        <v>3.2967032967033072E-2</v>
      </c>
      <c r="E128" s="47">
        <f t="shared" si="73"/>
        <v>-1.2274959083469206E-3</v>
      </c>
      <c r="F128" s="47">
        <f t="shared" si="73"/>
        <v>0.25645227365833678</v>
      </c>
      <c r="G128" s="47">
        <f t="shared" si="73"/>
        <v>6.0971633518095869E-2</v>
      </c>
      <c r="H128" s="47">
        <f t="shared" si="73"/>
        <v>5.5316533497234088E-2</v>
      </c>
      <c r="I128" s="47">
        <f>+IFERROR(I127/H127-1,"nm")</f>
        <v>0.1770529994175889</v>
      </c>
    </row>
    <row r="129" spans="1:9" x14ac:dyDescent="0.3">
      <c r="A129" s="46" t="s">
        <v>132</v>
      </c>
      <c r="B129" s="47">
        <f t="shared" ref="B129:H129" si="74">+IFERROR(B127/B$18,"nm")</f>
        <v>-0.14941775836972343</v>
      </c>
      <c r="C129" s="47">
        <f t="shared" si="74"/>
        <v>-0.16025467353020861</v>
      </c>
      <c r="D129" s="47">
        <f t="shared" si="74"/>
        <v>-0.16062039957939012</v>
      </c>
      <c r="E129" s="47">
        <f t="shared" si="74"/>
        <v>-0.16432177717940089</v>
      </c>
      <c r="F129" s="47">
        <f t="shared" si="74"/>
        <v>-0.19286882153188278</v>
      </c>
      <c r="G129" s="47">
        <f t="shared" si="74"/>
        <v>-0.22466169566418118</v>
      </c>
      <c r="H129" s="47">
        <f t="shared" si="74"/>
        <v>-0.19989522090924966</v>
      </c>
      <c r="I129" s="47">
        <f>+IFERROR(I127/I$18,"nm")</f>
        <v>-0.22023647360104615</v>
      </c>
    </row>
    <row r="130" spans="1:9" x14ac:dyDescent="0.3">
      <c r="A130" s="9" t="s">
        <v>133</v>
      </c>
      <c r="B130" s="9">
        <f>[1]Historicals!B173</f>
        <v>210</v>
      </c>
      <c r="C130" s="9">
        <f>[1]Historicals!C173</f>
        <v>230</v>
      </c>
      <c r="D130" s="9">
        <f>[1]Historicals!D173</f>
        <v>233</v>
      </c>
      <c r="E130" s="9">
        <f>[1]Historicals!E173</f>
        <v>217</v>
      </c>
      <c r="F130" s="9">
        <f>[1]Historicals!F173</f>
        <v>195</v>
      </c>
      <c r="G130" s="9">
        <f>[1]Historicals!G173</f>
        <v>214</v>
      </c>
      <c r="H130" s="9">
        <f>[1]Historicals!H173</f>
        <v>222</v>
      </c>
      <c r="I130" s="9">
        <f>[1]Historicals!I173</f>
        <v>220</v>
      </c>
    </row>
    <row r="131" spans="1:9" x14ac:dyDescent="0.3">
      <c r="A131" s="46" t="s">
        <v>130</v>
      </c>
      <c r="B131" s="47" t="str">
        <f t="shared" ref="B131:H131" si="75">+IFERROR(B130/A130-1,"nm")</f>
        <v>nm</v>
      </c>
      <c r="C131" s="47">
        <f t="shared" si="75"/>
        <v>9.5238095238095344E-2</v>
      </c>
      <c r="D131" s="47">
        <f t="shared" si="75"/>
        <v>1.304347826086949E-2</v>
      </c>
      <c r="E131" s="47">
        <f t="shared" si="75"/>
        <v>-6.8669527896995763E-2</v>
      </c>
      <c r="F131" s="47">
        <f t="shared" si="75"/>
        <v>-0.10138248847926268</v>
      </c>
      <c r="G131" s="47">
        <f t="shared" si="75"/>
        <v>9.7435897435897534E-2</v>
      </c>
      <c r="H131" s="47">
        <f t="shared" si="75"/>
        <v>3.7383177570093462E-2</v>
      </c>
      <c r="I131" s="47">
        <f>+IFERROR(I130/H130-1,"nm")</f>
        <v>-9.009009009009028E-3</v>
      </c>
    </row>
    <row r="132" spans="1:9" x14ac:dyDescent="0.3">
      <c r="A132" s="46" t="s">
        <v>134</v>
      </c>
      <c r="B132" s="47">
        <f t="shared" ref="B132:H132" si="76">+IFERROR(B130/B$18,"nm")</f>
        <v>1.5283842794759825E-2</v>
      </c>
      <c r="C132" s="47">
        <f t="shared" si="76"/>
        <v>1.5578434028718504E-2</v>
      </c>
      <c r="D132" s="47">
        <f t="shared" si="76"/>
        <v>1.5312828601472135E-2</v>
      </c>
      <c r="E132" s="47">
        <f t="shared" si="76"/>
        <v>1.460787613598115E-2</v>
      </c>
      <c r="F132" s="47">
        <f t="shared" si="76"/>
        <v>1.2262608476921143E-2</v>
      </c>
      <c r="G132" s="47">
        <f t="shared" si="76"/>
        <v>1.4774924054128693E-2</v>
      </c>
      <c r="H132" s="47">
        <f t="shared" si="76"/>
        <v>1.2922754525874615E-2</v>
      </c>
      <c r="I132" s="47">
        <f>+IFERROR(I130/I$18,"nm")</f>
        <v>1.1987141066855556E-2</v>
      </c>
    </row>
    <row r="133" spans="1:9" x14ac:dyDescent="0.3">
      <c r="A133" s="9" t="s">
        <v>135</v>
      </c>
      <c r="B133" s="9">
        <f>[1]Historicals!B140</f>
        <v>-2263</v>
      </c>
      <c r="C133" s="9">
        <f>[1]Historicals!C140</f>
        <v>-2596</v>
      </c>
      <c r="D133" s="9">
        <f>[1]Historicals!D140</f>
        <v>-2677</v>
      </c>
      <c r="E133" s="9">
        <f>[1]Historicals!E140</f>
        <v>-2658</v>
      </c>
      <c r="F133" s="9">
        <f>[1]Historicals!F140</f>
        <v>-3262</v>
      </c>
      <c r="G133" s="9">
        <f>[1]Historicals!G140</f>
        <v>-3468</v>
      </c>
      <c r="H133" s="9">
        <f>[1]Historicals!H140</f>
        <v>-3656</v>
      </c>
      <c r="I133" s="9">
        <f>[1]Historicals!I140</f>
        <v>-4262</v>
      </c>
    </row>
    <row r="134" spans="1:9" x14ac:dyDescent="0.3">
      <c r="A134" s="46" t="s">
        <v>130</v>
      </c>
      <c r="B134" s="47" t="str">
        <f t="shared" ref="B134:H134" si="77">+IFERROR(B133/A133-1,"nm")</f>
        <v>nm</v>
      </c>
      <c r="C134" s="47">
        <f t="shared" si="77"/>
        <v>0.1471498011489174</v>
      </c>
      <c r="D134" s="47">
        <f t="shared" si="77"/>
        <v>3.1201848998459125E-2</v>
      </c>
      <c r="E134" s="47">
        <f t="shared" si="77"/>
        <v>-7.097497198356395E-3</v>
      </c>
      <c r="F134" s="47">
        <f t="shared" si="77"/>
        <v>0.22723852520692245</v>
      </c>
      <c r="G134" s="47">
        <f t="shared" si="77"/>
        <v>6.3151440833844275E-2</v>
      </c>
      <c r="H134" s="47">
        <f t="shared" si="77"/>
        <v>5.4209919261822392E-2</v>
      </c>
      <c r="I134" s="47">
        <f>+IFERROR(I133/H133-1,"nm")</f>
        <v>0.16575492341356668</v>
      </c>
    </row>
    <row r="135" spans="1:9" x14ac:dyDescent="0.3">
      <c r="A135" s="46" t="s">
        <v>132</v>
      </c>
      <c r="B135" s="47">
        <f t="shared" ref="B135:H135" si="78">+IFERROR(B133/B$18,"nm")</f>
        <v>-0.16470160116448326</v>
      </c>
      <c r="C135" s="47">
        <f t="shared" si="78"/>
        <v>-0.17583310755892712</v>
      </c>
      <c r="D135" s="47">
        <f t="shared" si="78"/>
        <v>-0.17593322818086224</v>
      </c>
      <c r="E135" s="47">
        <f t="shared" si="78"/>
        <v>-0.17892965331538202</v>
      </c>
      <c r="F135" s="47">
        <f t="shared" si="78"/>
        <v>-0.20513143000880393</v>
      </c>
      <c r="G135" s="47">
        <f t="shared" si="78"/>
        <v>-0.23943661971830985</v>
      </c>
      <c r="H135" s="47">
        <f t="shared" si="78"/>
        <v>-0.21281797543512429</v>
      </c>
      <c r="I135" s="47">
        <f>+IFERROR(I133/I$18,"nm")</f>
        <v>-0.2322236146679017</v>
      </c>
    </row>
    <row r="136" spans="1:9" x14ac:dyDescent="0.3">
      <c r="A136" s="9" t="s">
        <v>136</v>
      </c>
      <c r="B136" s="9">
        <f>[1]Historicals!B162</f>
        <v>225</v>
      </c>
      <c r="C136" s="9">
        <f>[1]Historicals!C162</f>
        <v>258</v>
      </c>
      <c r="D136" s="9">
        <f>[1]Historicals!D162</f>
        <v>278</v>
      </c>
      <c r="E136" s="9">
        <f>[1]Historicals!E162</f>
        <v>286</v>
      </c>
      <c r="F136" s="9">
        <f>[1]Historicals!F162</f>
        <v>278</v>
      </c>
      <c r="G136" s="9">
        <f>[1]Historicals!G162</f>
        <v>438</v>
      </c>
      <c r="H136" s="9">
        <f>[1]Historicals!H162</f>
        <v>278</v>
      </c>
      <c r="I136" s="9">
        <f>[1]Historicals!I162</f>
        <v>222</v>
      </c>
    </row>
    <row r="137" spans="1:9" x14ac:dyDescent="0.3">
      <c r="A137" s="46" t="s">
        <v>130</v>
      </c>
      <c r="B137" s="47" t="str">
        <f t="shared" ref="B137:H137" si="79">+IFERROR(B136/A136-1,"nm")</f>
        <v>nm</v>
      </c>
      <c r="C137" s="47">
        <f t="shared" si="79"/>
        <v>0.14666666666666672</v>
      </c>
      <c r="D137" s="47">
        <f t="shared" si="79"/>
        <v>7.7519379844961156E-2</v>
      </c>
      <c r="E137" s="47">
        <f t="shared" si="79"/>
        <v>2.877697841726623E-2</v>
      </c>
      <c r="F137" s="47">
        <f t="shared" si="79"/>
        <v>-2.7972027972028024E-2</v>
      </c>
      <c r="G137" s="47">
        <f t="shared" si="79"/>
        <v>0.57553956834532372</v>
      </c>
      <c r="H137" s="47">
        <f t="shared" si="79"/>
        <v>-0.36529680365296802</v>
      </c>
      <c r="I137" s="47">
        <f>+IFERROR(I136/H136-1,"nm")</f>
        <v>-0.20143884892086328</v>
      </c>
    </row>
    <row r="138" spans="1:9" x14ac:dyDescent="0.3">
      <c r="A138" s="46" t="s">
        <v>134</v>
      </c>
      <c r="B138" s="47">
        <f t="shared" ref="B138:H138" si="80">+IFERROR(B136/B$18,"nm")</f>
        <v>1.6375545851528384E-2</v>
      </c>
      <c r="C138" s="47">
        <f t="shared" si="80"/>
        <v>1.7474939040910322E-2</v>
      </c>
      <c r="D138" s="47">
        <f t="shared" si="80"/>
        <v>1.8270241850683492E-2</v>
      </c>
      <c r="E138" s="47">
        <f t="shared" si="80"/>
        <v>1.9252776842813867E-2</v>
      </c>
      <c r="F138" s="47">
        <f t="shared" si="80"/>
        <v>1.7482077726072191E-2</v>
      </c>
      <c r="G138" s="47">
        <f t="shared" si="80"/>
        <v>3.0240265120132559E-2</v>
      </c>
      <c r="H138" s="47">
        <f t="shared" si="80"/>
        <v>1.618254846032947E-2</v>
      </c>
      <c r="I138" s="47">
        <f>+IFERROR(I136/I$18,"nm")</f>
        <v>1.2096115076554241E-2</v>
      </c>
    </row>
  </sheetData>
  <pageMargins left="0.7" right="0.7" top="0.75" bottom="0.75" header="0.3" footer="0.3"/>
</worksheet>
</file>

<file path=docMetadata/LabelInfo.xml><?xml version="1.0" encoding="utf-8"?>
<clbl:labelList xmlns:clbl="http://schemas.microsoft.com/office/2020/mipLabelMetadata">
  <clbl:label id="{377e3d22-4ea1-422d-b0ad-8fcc89406b9e}" enabled="0" method="" siteId="{377e3d22-4ea1-422d-b0ad-8fcc89406b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Kareem</cp:lastModifiedBy>
  <dcterms:created xsi:type="dcterms:W3CDTF">2020-05-20T17:26:08Z</dcterms:created>
  <dcterms:modified xsi:type="dcterms:W3CDTF">2023-09-14T13:22:40Z</dcterms:modified>
</cp:coreProperties>
</file>