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13_ncr:1_{DC93351E-0BF5-8148-9259-D61A664A73E3}" xr6:coauthVersionLast="47" xr6:coauthVersionMax="47" xr10:uidLastSave="{00000000-0000-0000-0000-000000000000}"/>
  <bookViews>
    <workbookView xWindow="0" yWindow="0" windowWidth="25600" windowHeight="16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7" i="3" l="1"/>
  <c r="L207" i="3" s="1"/>
  <c r="M207" i="3" s="1"/>
  <c r="N207" i="3" s="1"/>
  <c r="J207" i="3"/>
  <c r="J197" i="3"/>
  <c r="K195" i="3"/>
  <c r="L195" i="3" s="1"/>
  <c r="M195" i="3" s="1"/>
  <c r="N195" i="3" s="1"/>
  <c r="J195" i="3"/>
  <c r="K145" i="3"/>
  <c r="L145" i="3" s="1"/>
  <c r="M145" i="3" s="1"/>
  <c r="N145" i="3" s="1"/>
  <c r="J145" i="3"/>
  <c r="L59" i="3"/>
  <c r="M59" i="3" s="1"/>
  <c r="N59" i="3" s="1"/>
  <c r="K59" i="3"/>
  <c r="L55" i="3"/>
  <c r="M55" i="3" s="1"/>
  <c r="N55" i="3" s="1"/>
  <c r="L53" i="3"/>
  <c r="M53" i="3" s="1"/>
  <c r="N53" i="3" s="1"/>
  <c r="K53" i="3"/>
  <c r="K55" i="3"/>
  <c r="L43" i="3"/>
  <c r="M43" i="3" s="1"/>
  <c r="N43" i="3" s="1"/>
  <c r="K43" i="3"/>
  <c r="K42" i="3" s="1"/>
  <c r="L42" i="3" s="1"/>
  <c r="M36" i="3"/>
  <c r="N36" i="3" s="1"/>
  <c r="L36" i="3"/>
  <c r="K36" i="3"/>
  <c r="J36" i="3"/>
  <c r="L32" i="3"/>
  <c r="M32" i="3" s="1"/>
  <c r="N32" i="3" s="1"/>
  <c r="K32" i="3"/>
  <c r="L28" i="3"/>
  <c r="M28" i="3" s="1"/>
  <c r="N28" i="3" s="1"/>
  <c r="K28" i="3"/>
  <c r="J28" i="3"/>
  <c r="J30" i="3" s="1"/>
  <c r="K30" i="3" s="1"/>
  <c r="L30" i="3" s="1"/>
  <c r="M30" i="3" s="1"/>
  <c r="N30" i="3" s="1"/>
  <c r="L24" i="3"/>
  <c r="M24" i="3" s="1"/>
  <c r="N24" i="3" s="1"/>
  <c r="K24" i="3"/>
  <c r="L22" i="3"/>
  <c r="M22" i="3" s="1"/>
  <c r="N22" i="3" s="1"/>
  <c r="K22" i="3"/>
  <c r="L18" i="3"/>
  <c r="M18" i="3" s="1"/>
  <c r="N18" i="3" s="1"/>
  <c r="K18" i="3"/>
  <c r="K15" i="3"/>
  <c r="L15" i="3" s="1"/>
  <c r="M15" i="3" s="1"/>
  <c r="N15" i="3" s="1"/>
  <c r="L12" i="3"/>
  <c r="M12" i="3" s="1"/>
  <c r="N12" i="3" s="1"/>
  <c r="K12" i="3"/>
  <c r="L9" i="3"/>
  <c r="M9" i="3" s="1"/>
  <c r="N9" i="3" s="1"/>
  <c r="K9" i="3"/>
  <c r="L6" i="3"/>
  <c r="M6" i="3" s="1"/>
  <c r="N6" i="3" s="1"/>
  <c r="K6" i="3"/>
  <c r="L4" i="3"/>
  <c r="M4" i="3" s="1"/>
  <c r="N4" i="3" s="1"/>
  <c r="K4" i="3"/>
  <c r="K210" i="3"/>
  <c r="L210" i="3" s="1"/>
  <c r="M210" i="3" s="1"/>
  <c r="N210" i="3" s="1"/>
  <c r="J210" i="3"/>
  <c r="J204" i="3"/>
  <c r="K204" i="3" s="1"/>
  <c r="L204" i="3" s="1"/>
  <c r="M204" i="3" s="1"/>
  <c r="N204" i="3" s="1"/>
  <c r="J200" i="3"/>
  <c r="K200" i="3" s="1"/>
  <c r="L200" i="3" s="1"/>
  <c r="M200" i="3" s="1"/>
  <c r="N200" i="3" s="1"/>
  <c r="K197" i="3"/>
  <c r="L197" i="3" s="1"/>
  <c r="M197" i="3" s="1"/>
  <c r="N197" i="3" s="1"/>
  <c r="K198" i="3"/>
  <c r="L198" i="3" s="1"/>
  <c r="M198" i="3" s="1"/>
  <c r="N198" i="3" s="1"/>
  <c r="J191" i="3"/>
  <c r="K191" i="3" s="1"/>
  <c r="L191" i="3" s="1"/>
  <c r="M191" i="3" s="1"/>
  <c r="N191" i="3" s="1"/>
  <c r="K189" i="3"/>
  <c r="L189" i="3" s="1"/>
  <c r="M189" i="3" s="1"/>
  <c r="N189" i="3" s="1"/>
  <c r="J185" i="3"/>
  <c r="J181" i="3"/>
  <c r="J178" i="3"/>
  <c r="K178" i="3" s="1"/>
  <c r="L178" i="3" s="1"/>
  <c r="M178" i="3" s="1"/>
  <c r="N178" i="3" s="1"/>
  <c r="J170" i="3"/>
  <c r="J166" i="3"/>
  <c r="J164" i="3"/>
  <c r="K164" i="3" s="1"/>
  <c r="L164" i="3" s="1"/>
  <c r="M164" i="3" s="1"/>
  <c r="N164" i="3" s="1"/>
  <c r="K161" i="3"/>
  <c r="J160" i="3"/>
  <c r="K160" i="3" s="1"/>
  <c r="L160" i="3" s="1"/>
  <c r="M160" i="3" s="1"/>
  <c r="N160" i="3" s="1"/>
  <c r="K158" i="3"/>
  <c r="L158" i="3" s="1"/>
  <c r="M158" i="3" s="1"/>
  <c r="N158" i="3" s="1"/>
  <c r="J157" i="3"/>
  <c r="J154" i="3"/>
  <c r="J150" i="3"/>
  <c r="J147" i="3"/>
  <c r="J141" i="3"/>
  <c r="K141" i="3" s="1"/>
  <c r="L141" i="3" s="1"/>
  <c r="M141" i="3" s="1"/>
  <c r="N141" i="3" s="1"/>
  <c r="K139" i="3"/>
  <c r="L139" i="3" s="1"/>
  <c r="M139" i="3" s="1"/>
  <c r="N139" i="3" s="1"/>
  <c r="J135" i="3"/>
  <c r="K135" i="3" s="1"/>
  <c r="L135" i="3" s="1"/>
  <c r="M135" i="3" s="1"/>
  <c r="N135" i="3" s="1"/>
  <c r="K131" i="3"/>
  <c r="L131" i="3" s="1"/>
  <c r="M131" i="3" s="1"/>
  <c r="N131" i="3" s="1"/>
  <c r="J131" i="3"/>
  <c r="J128" i="3"/>
  <c r="K128" i="3" s="1"/>
  <c r="L128" i="3" s="1"/>
  <c r="M128" i="3" s="1"/>
  <c r="N128" i="3" s="1"/>
  <c r="J124" i="3"/>
  <c r="J120" i="3"/>
  <c r="J116" i="3"/>
  <c r="J114" i="3"/>
  <c r="K114" i="3" s="1"/>
  <c r="L114" i="3" s="1"/>
  <c r="M114" i="3" s="1"/>
  <c r="N114" i="3" s="1"/>
  <c r="J110" i="3"/>
  <c r="J112" i="3" s="1"/>
  <c r="J104" i="3"/>
  <c r="J100" i="3"/>
  <c r="J97" i="3"/>
  <c r="K97" i="3" s="1"/>
  <c r="L97" i="3" s="1"/>
  <c r="M97" i="3" s="1"/>
  <c r="N97" i="3" s="1"/>
  <c r="J93" i="3"/>
  <c r="J89" i="3"/>
  <c r="J85" i="3"/>
  <c r="K85" i="3" s="1"/>
  <c r="L85" i="3" s="1"/>
  <c r="M85" i="3" s="1"/>
  <c r="N85" i="3" s="1"/>
  <c r="J83" i="3"/>
  <c r="K83" i="3" s="1"/>
  <c r="L83" i="3" s="1"/>
  <c r="M83" i="3" s="1"/>
  <c r="N83" i="3" s="1"/>
  <c r="J79" i="3"/>
  <c r="K79" i="3" s="1"/>
  <c r="L79" i="3" s="1"/>
  <c r="M79" i="3" s="1"/>
  <c r="N79" i="3" s="1"/>
  <c r="J76" i="3"/>
  <c r="J78" i="3" s="1"/>
  <c r="K77" i="3"/>
  <c r="L77" i="3" s="1"/>
  <c r="M77" i="3" s="1"/>
  <c r="N77" i="3" s="1"/>
  <c r="J73" i="3"/>
  <c r="K73" i="3" s="1"/>
  <c r="L73" i="3" s="1"/>
  <c r="M73" i="3" s="1"/>
  <c r="N73" i="3" s="1"/>
  <c r="K69" i="3"/>
  <c r="L69" i="3" s="1"/>
  <c r="M69" i="3" s="1"/>
  <c r="N69" i="3" s="1"/>
  <c r="J69" i="3"/>
  <c r="J72" i="3" s="1"/>
  <c r="J66" i="3"/>
  <c r="K66" i="3" s="1"/>
  <c r="L66" i="3" s="1"/>
  <c r="M66" i="3" s="1"/>
  <c r="N66" i="3" s="1"/>
  <c r="J62" i="3"/>
  <c r="K63" i="3"/>
  <c r="J58" i="3"/>
  <c r="J54" i="3"/>
  <c r="K54" i="3" s="1"/>
  <c r="L54" i="3" s="1"/>
  <c r="J52" i="3"/>
  <c r="K48" i="3"/>
  <c r="L48" i="3" s="1"/>
  <c r="M48" i="3" s="1"/>
  <c r="N48" i="3" s="1"/>
  <c r="J48" i="3"/>
  <c r="K45" i="3"/>
  <c r="L45" i="3" s="1"/>
  <c r="M45" i="3" s="1"/>
  <c r="N45" i="3" s="1"/>
  <c r="J45" i="3"/>
  <c r="J42" i="3"/>
  <c r="J35" i="3"/>
  <c r="K35" i="3" s="1"/>
  <c r="L35" i="3" s="1"/>
  <c r="J38" i="3"/>
  <c r="K38" i="3" s="1"/>
  <c r="L38" i="3" s="1"/>
  <c r="M38" i="3" s="1"/>
  <c r="N38" i="3" s="1"/>
  <c r="J27" i="3"/>
  <c r="J21" i="3"/>
  <c r="K21" i="3" s="1"/>
  <c r="K17" i="3"/>
  <c r="L17" i="3" s="1"/>
  <c r="J17" i="3"/>
  <c r="J14" i="3"/>
  <c r="J11" i="3"/>
  <c r="K11" i="3" s="1"/>
  <c r="L11" i="3" s="1"/>
  <c r="J5" i="3"/>
  <c r="K5" i="3" s="1"/>
  <c r="J3" i="3"/>
  <c r="I53" i="3"/>
  <c r="I4" i="3"/>
  <c r="I149" i="3"/>
  <c r="I11" i="3"/>
  <c r="H11" i="3"/>
  <c r="G11" i="3"/>
  <c r="F11" i="3"/>
  <c r="F13" i="3" s="1"/>
  <c r="E11" i="3"/>
  <c r="D11" i="3"/>
  <c r="C11" i="3"/>
  <c r="H12" i="3"/>
  <c r="B11" i="3"/>
  <c r="D3" i="3"/>
  <c r="B3" i="3"/>
  <c r="I116" i="3"/>
  <c r="D6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J149" i="3"/>
  <c r="L161" i="3"/>
  <c r="M161" i="3" s="1"/>
  <c r="N161" i="3" s="1"/>
  <c r="J152" i="3"/>
  <c r="K149" i="3"/>
  <c r="L149" i="3" s="1"/>
  <c r="M149" i="3" s="1"/>
  <c r="N149" i="3" s="1"/>
  <c r="K148" i="3"/>
  <c r="L148" i="3" s="1"/>
  <c r="M148" i="3" s="1"/>
  <c r="N148" i="3" s="1"/>
  <c r="K146" i="3"/>
  <c r="L146" i="3" s="1"/>
  <c r="M146" i="3" s="1"/>
  <c r="N146" i="3" s="1"/>
  <c r="K192" i="3"/>
  <c r="L192" i="3" s="1"/>
  <c r="M192" i="3" s="1"/>
  <c r="N192" i="3" s="1"/>
  <c r="J183" i="3"/>
  <c r="J184" i="3"/>
  <c r="J180" i="3"/>
  <c r="K180" i="3" s="1"/>
  <c r="L180" i="3" s="1"/>
  <c r="M180" i="3" s="1"/>
  <c r="N180" i="3" s="1"/>
  <c r="K179" i="3"/>
  <c r="L179" i="3" s="1"/>
  <c r="M179" i="3" s="1"/>
  <c r="N179" i="3" s="1"/>
  <c r="J176" i="3"/>
  <c r="K176" i="3" s="1"/>
  <c r="L176" i="3" s="1"/>
  <c r="M176" i="3" s="1"/>
  <c r="N176" i="3" s="1"/>
  <c r="J174" i="3"/>
  <c r="J172" i="3"/>
  <c r="K172" i="3" s="1"/>
  <c r="L172" i="3" s="1"/>
  <c r="M172" i="3" s="1"/>
  <c r="N172" i="3" s="1"/>
  <c r="K169" i="3"/>
  <c r="L169" i="3" s="1"/>
  <c r="M169" i="3" s="1"/>
  <c r="N169" i="3" s="1"/>
  <c r="J168" i="3"/>
  <c r="K168" i="3" s="1"/>
  <c r="L168" i="3" s="1"/>
  <c r="M168" i="3" s="1"/>
  <c r="N168" i="3" s="1"/>
  <c r="K167" i="3"/>
  <c r="L167" i="3" s="1"/>
  <c r="M167" i="3" s="1"/>
  <c r="N167" i="3" s="1"/>
  <c r="K165" i="3"/>
  <c r="L165" i="3" s="1"/>
  <c r="M165" i="3" s="1"/>
  <c r="N165" i="3" s="1"/>
  <c r="J118" i="3"/>
  <c r="K142" i="3"/>
  <c r="L142" i="3" s="1"/>
  <c r="M142" i="3" s="1"/>
  <c r="N142" i="3" s="1"/>
  <c r="J143" i="3"/>
  <c r="K136" i="3"/>
  <c r="L136" i="3" s="1"/>
  <c r="M136" i="3" s="1"/>
  <c r="N136" i="3" s="1"/>
  <c r="K132" i="3"/>
  <c r="L132" i="3" s="1"/>
  <c r="M132" i="3" s="1"/>
  <c r="N132" i="3" s="1"/>
  <c r="J134" i="3"/>
  <c r="J130" i="3"/>
  <c r="K130" i="3" s="1"/>
  <c r="L130" i="3" s="1"/>
  <c r="M130" i="3" s="1"/>
  <c r="N130" i="3" s="1"/>
  <c r="K129" i="3"/>
  <c r="L129" i="3" s="1"/>
  <c r="M129" i="3" s="1"/>
  <c r="N129" i="3" s="1"/>
  <c r="J126" i="3"/>
  <c r="L126" i="3" s="1"/>
  <c r="M126" i="3" s="1"/>
  <c r="N126" i="3" s="1"/>
  <c r="J122" i="3"/>
  <c r="K122" i="3" s="1"/>
  <c r="L122" i="3" s="1"/>
  <c r="M122" i="3" s="1"/>
  <c r="N122" i="3" s="1"/>
  <c r="J123" i="3"/>
  <c r="K123" i="3" s="1"/>
  <c r="L123" i="3" s="1"/>
  <c r="M123" i="3" s="1"/>
  <c r="N123" i="3" s="1"/>
  <c r="K119" i="3"/>
  <c r="L119" i="3" s="1"/>
  <c r="M119" i="3" s="1"/>
  <c r="N119" i="3" s="1"/>
  <c r="K118" i="3"/>
  <c r="L118" i="3" s="1"/>
  <c r="M118" i="3" s="1"/>
  <c r="N118" i="3" s="1"/>
  <c r="K115" i="3"/>
  <c r="L115" i="3" s="1"/>
  <c r="M115" i="3" s="1"/>
  <c r="N115" i="3" s="1"/>
  <c r="K111" i="3"/>
  <c r="L111" i="3" s="1"/>
  <c r="M111" i="3" s="1"/>
  <c r="N111" i="3" s="1"/>
  <c r="J106" i="3"/>
  <c r="J99" i="3"/>
  <c r="K99" i="3" s="1"/>
  <c r="L99" i="3" s="1"/>
  <c r="M99" i="3" s="1"/>
  <c r="N99" i="3" s="1"/>
  <c r="K98" i="3"/>
  <c r="L98" i="3" s="1"/>
  <c r="M98" i="3" s="1"/>
  <c r="N98" i="3" s="1"/>
  <c r="J95" i="3"/>
  <c r="K95" i="3" s="1"/>
  <c r="L95" i="3" s="1"/>
  <c r="M95" i="3" s="1"/>
  <c r="N95" i="3" s="1"/>
  <c r="J96" i="3"/>
  <c r="K96" i="3" s="1"/>
  <c r="L96" i="3" s="1"/>
  <c r="M96" i="3" s="1"/>
  <c r="N96" i="3" s="1"/>
  <c r="J91" i="3"/>
  <c r="K91" i="3" s="1"/>
  <c r="L91" i="3" s="1"/>
  <c r="M91" i="3" s="1"/>
  <c r="N91" i="3" s="1"/>
  <c r="J92" i="3"/>
  <c r="K92" i="3" s="1"/>
  <c r="L92" i="3" s="1"/>
  <c r="M92" i="3" s="1"/>
  <c r="N92" i="3" s="1"/>
  <c r="K88" i="3"/>
  <c r="L88" i="3" s="1"/>
  <c r="M88" i="3" s="1"/>
  <c r="N88" i="3" s="1"/>
  <c r="J87" i="3"/>
  <c r="K87" i="3" s="1"/>
  <c r="L87" i="3" s="1"/>
  <c r="M87" i="3" s="1"/>
  <c r="N87" i="3" s="1"/>
  <c r="K86" i="3"/>
  <c r="L86" i="3" s="1"/>
  <c r="M86" i="3" s="1"/>
  <c r="N86" i="3" s="1"/>
  <c r="K84" i="3"/>
  <c r="L84" i="3" s="1"/>
  <c r="M84" i="3" s="1"/>
  <c r="N84" i="3" s="1"/>
  <c r="K80" i="3"/>
  <c r="L80" i="3" s="1"/>
  <c r="M80" i="3" s="1"/>
  <c r="N80" i="3" s="1"/>
  <c r="J75" i="3"/>
  <c r="K74" i="3"/>
  <c r="L74" i="3" s="1"/>
  <c r="M74" i="3" s="1"/>
  <c r="N74" i="3" s="1"/>
  <c r="K70" i="3"/>
  <c r="L70" i="3" s="1"/>
  <c r="M70" i="3" s="1"/>
  <c r="N70" i="3" s="1"/>
  <c r="J68" i="3"/>
  <c r="K68" i="3" s="1"/>
  <c r="L68" i="3" s="1"/>
  <c r="M68" i="3" s="1"/>
  <c r="N68" i="3" s="1"/>
  <c r="K67" i="3"/>
  <c r="L67" i="3" s="1"/>
  <c r="M67" i="3" s="1"/>
  <c r="N67" i="3" s="1"/>
  <c r="J64" i="3"/>
  <c r="K64" i="3" s="1"/>
  <c r="L64" i="3" s="1"/>
  <c r="M64" i="3" s="1"/>
  <c r="N64" i="3" s="1"/>
  <c r="J65" i="3"/>
  <c r="K65" i="3" s="1"/>
  <c r="L65" i="3" s="1"/>
  <c r="M65" i="3" s="1"/>
  <c r="N65" i="3" s="1"/>
  <c r="J60" i="3"/>
  <c r="K60" i="3" s="1"/>
  <c r="L60" i="3" s="1"/>
  <c r="M60" i="3" s="1"/>
  <c r="N60" i="3" s="1"/>
  <c r="J61" i="3"/>
  <c r="K61" i="3" s="1"/>
  <c r="L61" i="3" s="1"/>
  <c r="M61" i="3" s="1"/>
  <c r="N61" i="3" s="1"/>
  <c r="K57" i="3"/>
  <c r="L57" i="3" s="1"/>
  <c r="M57" i="3" s="1"/>
  <c r="N57" i="3" s="1"/>
  <c r="K56" i="3"/>
  <c r="L56" i="3" s="1"/>
  <c r="M56" i="3" s="1"/>
  <c r="N56" i="3" s="1"/>
  <c r="J56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33" i="3"/>
  <c r="J50" i="3"/>
  <c r="K39" i="3"/>
  <c r="L39" i="3" s="1"/>
  <c r="M39" i="3" s="1"/>
  <c r="N39" i="3" s="1"/>
  <c r="J37" i="3"/>
  <c r="K37" i="3" s="1"/>
  <c r="L37" i="3" s="1"/>
  <c r="M37" i="3" s="1"/>
  <c r="N37" i="3" s="1"/>
  <c r="K33" i="3"/>
  <c r="L33" i="3" s="1"/>
  <c r="M33" i="3" s="1"/>
  <c r="N33" i="3" s="1"/>
  <c r="J34" i="3"/>
  <c r="K34" i="3" s="1"/>
  <c r="L34" i="3" s="1"/>
  <c r="M34" i="3" s="1"/>
  <c r="N34" i="3" s="1"/>
  <c r="J31" i="3"/>
  <c r="J29" i="3"/>
  <c r="K29" i="3" s="1"/>
  <c r="L29" i="3" s="1"/>
  <c r="M29" i="3" s="1"/>
  <c r="N29" i="3" s="1"/>
  <c r="K26" i="3"/>
  <c r="L26" i="3" s="1"/>
  <c r="M26" i="3" s="1"/>
  <c r="N26" i="3" s="1"/>
  <c r="K25" i="3"/>
  <c r="L25" i="3" s="1"/>
  <c r="M25" i="3" s="1"/>
  <c r="N25" i="3" s="1"/>
  <c r="J25" i="3"/>
  <c r="J23" i="3"/>
  <c r="I78" i="3"/>
  <c r="I50" i="3"/>
  <c r="I35" i="3"/>
  <c r="H35" i="3"/>
  <c r="I44" i="3"/>
  <c r="I40" i="3"/>
  <c r="I37" i="3"/>
  <c r="J212" i="3"/>
  <c r="K211" i="3"/>
  <c r="L211" i="3" s="1"/>
  <c r="M211" i="3" s="1"/>
  <c r="N211" i="3" s="1"/>
  <c r="J209" i="3"/>
  <c r="K208" i="3"/>
  <c r="L208" i="3" s="1"/>
  <c r="M208" i="3" s="1"/>
  <c r="N208" i="3" s="1"/>
  <c r="J206" i="3"/>
  <c r="J203" i="3"/>
  <c r="J202" i="3"/>
  <c r="K201" i="3"/>
  <c r="L201" i="3" s="1"/>
  <c r="M201" i="3" s="1"/>
  <c r="N201" i="3" s="1"/>
  <c r="K196" i="3"/>
  <c r="L196" i="3" s="1"/>
  <c r="M196" i="3" s="1"/>
  <c r="N196" i="3" s="1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8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C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H13" i="3"/>
  <c r="G13" i="3"/>
  <c r="E13" i="3"/>
  <c r="D13" i="3"/>
  <c r="C13" i="3"/>
  <c r="B13" i="3"/>
  <c r="I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K185" i="3" l="1"/>
  <c r="L185" i="3" s="1"/>
  <c r="M185" i="3" s="1"/>
  <c r="N185" i="3" s="1"/>
  <c r="K166" i="3"/>
  <c r="L166" i="3" s="1"/>
  <c r="M166" i="3" s="1"/>
  <c r="N166" i="3" s="1"/>
  <c r="J193" i="3"/>
  <c r="K147" i="3"/>
  <c r="L147" i="3" s="1"/>
  <c r="M147" i="3" s="1"/>
  <c r="N147" i="3" s="1"/>
  <c r="J162" i="3"/>
  <c r="K110" i="3"/>
  <c r="L110" i="3" s="1"/>
  <c r="M110" i="3" s="1"/>
  <c r="N110" i="3" s="1"/>
  <c r="M54" i="3"/>
  <c r="N54" i="3" s="1"/>
  <c r="K52" i="3"/>
  <c r="L52" i="3" s="1"/>
  <c r="M52" i="3" s="1"/>
  <c r="N52" i="3" s="1"/>
  <c r="M42" i="3"/>
  <c r="N42" i="3" s="1"/>
  <c r="J41" i="3"/>
  <c r="M35" i="3"/>
  <c r="N35" i="3" s="1"/>
  <c r="M17" i="3"/>
  <c r="N17" i="3" s="1"/>
  <c r="K14" i="3"/>
  <c r="L14" i="3" s="1"/>
  <c r="M14" i="3" s="1"/>
  <c r="N14" i="3" s="1"/>
  <c r="J16" i="3"/>
  <c r="M11" i="3"/>
  <c r="N11" i="3" s="1"/>
  <c r="J10" i="3"/>
  <c r="K23" i="3"/>
  <c r="L23" i="3" s="1"/>
  <c r="M23" i="3" s="1"/>
  <c r="N23" i="3" s="1"/>
  <c r="L21" i="3"/>
  <c r="M21" i="3" s="1"/>
  <c r="N21" i="3" s="1"/>
  <c r="J40" i="3"/>
  <c r="J44" i="3"/>
  <c r="J71" i="3"/>
  <c r="J102" i="3"/>
  <c r="J133" i="3"/>
  <c r="J137" i="3"/>
  <c r="J156" i="3"/>
  <c r="J47" i="3"/>
  <c r="J187" i="3"/>
  <c r="K44" i="3"/>
  <c r="K137" i="3"/>
  <c r="K75" i="3"/>
  <c r="J81" i="3"/>
  <c r="J7" i="3"/>
  <c r="G12" i="3"/>
  <c r="F12" i="3"/>
  <c r="K206" i="3"/>
  <c r="K212" i="3"/>
  <c r="K202" i="3"/>
  <c r="D7" i="3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5" i="3"/>
  <c r="K151" i="3"/>
  <c r="L151" i="3" s="1"/>
  <c r="M151" i="3" s="1"/>
  <c r="N151" i="3" s="1"/>
  <c r="J153" i="3"/>
  <c r="K174" i="3"/>
  <c r="L174" i="3" s="1"/>
  <c r="M174" i="3" s="1"/>
  <c r="N174" i="3" s="1"/>
  <c r="K182" i="3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21" i="3"/>
  <c r="L121" i="3" s="1"/>
  <c r="M121" i="3" s="1"/>
  <c r="N121" i="3" s="1"/>
  <c r="K125" i="3"/>
  <c r="L125" i="3" s="1"/>
  <c r="M125" i="3" s="1"/>
  <c r="N125" i="3" s="1"/>
  <c r="K133" i="3"/>
  <c r="K101" i="3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L63" i="3"/>
  <c r="M63" i="3" s="1"/>
  <c r="N63" i="3" s="1"/>
  <c r="K71" i="3"/>
  <c r="K76" i="3"/>
  <c r="K41" i="3"/>
  <c r="L203" i="3"/>
  <c r="K203" i="3"/>
  <c r="I5" i="3"/>
  <c r="I16" i="3"/>
  <c r="I10" i="3"/>
  <c r="I13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209" i="3" l="1"/>
  <c r="K187" i="3"/>
  <c r="M182" i="3"/>
  <c r="N182" i="3" s="1"/>
  <c r="L182" i="3"/>
  <c r="K181" i="3"/>
  <c r="K184" i="3" s="1"/>
  <c r="L155" i="3"/>
  <c r="M155" i="3" s="1"/>
  <c r="N155" i="3" s="1"/>
  <c r="K154" i="3"/>
  <c r="K150" i="3"/>
  <c r="K104" i="3"/>
  <c r="L101" i="3"/>
  <c r="M101" i="3" s="1"/>
  <c r="N101" i="3" s="1"/>
  <c r="K100" i="3"/>
  <c r="K162" i="3"/>
  <c r="K27" i="3"/>
  <c r="L27" i="3" s="1"/>
  <c r="M27" i="3" s="1"/>
  <c r="N27" i="3" s="1"/>
  <c r="L212" i="3"/>
  <c r="L209" i="3"/>
  <c r="L202" i="3"/>
  <c r="L206" i="3"/>
  <c r="I119" i="3"/>
  <c r="L162" i="3"/>
  <c r="L187" i="3"/>
  <c r="K193" i="3"/>
  <c r="K170" i="3"/>
  <c r="L170" i="3" s="1"/>
  <c r="M170" i="3" s="1"/>
  <c r="N170" i="3" s="1"/>
  <c r="K124" i="3"/>
  <c r="L124" i="3" s="1"/>
  <c r="M124" i="3" s="1"/>
  <c r="N124" i="3" s="1"/>
  <c r="K143" i="3"/>
  <c r="L137" i="3"/>
  <c r="K134" i="3"/>
  <c r="L133" i="3"/>
  <c r="L134" i="3"/>
  <c r="K120" i="3"/>
  <c r="L120" i="3" s="1"/>
  <c r="M120" i="3" s="1"/>
  <c r="N120" i="3" s="1"/>
  <c r="K112" i="3"/>
  <c r="K103" i="3"/>
  <c r="K89" i="3"/>
  <c r="L89" i="3" s="1"/>
  <c r="M89" i="3" s="1"/>
  <c r="N89" i="3" s="1"/>
  <c r="K93" i="3"/>
  <c r="L93" i="3" s="1"/>
  <c r="M93" i="3" s="1"/>
  <c r="N93" i="3" s="1"/>
  <c r="L76" i="3"/>
  <c r="K78" i="3"/>
  <c r="K58" i="3"/>
  <c r="L58" i="3" s="1"/>
  <c r="M58" i="3" s="1"/>
  <c r="N58" i="3" s="1"/>
  <c r="L72" i="3"/>
  <c r="K81" i="3"/>
  <c r="L75" i="3"/>
  <c r="K62" i="3"/>
  <c r="L62" i="3" s="1"/>
  <c r="M62" i="3" s="1"/>
  <c r="N62" i="3" s="1"/>
  <c r="L71" i="3"/>
  <c r="K72" i="3"/>
  <c r="K47" i="3"/>
  <c r="L44" i="3"/>
  <c r="L41" i="3"/>
  <c r="K50" i="3"/>
  <c r="K40" i="3"/>
  <c r="K31" i="3"/>
  <c r="L31" i="3" s="1"/>
  <c r="M31" i="3" s="1"/>
  <c r="N31" i="3" s="1"/>
  <c r="N203" i="3"/>
  <c r="M203" i="3"/>
  <c r="I6" i="3"/>
  <c r="I7" i="3"/>
  <c r="K3" i="3"/>
  <c r="J13" i="3"/>
  <c r="M8" i="3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81" i="3" l="1"/>
  <c r="K183" i="3"/>
  <c r="L154" i="3"/>
  <c r="M154" i="3" s="1"/>
  <c r="N154" i="3" s="1"/>
  <c r="K156" i="3"/>
  <c r="L150" i="3"/>
  <c r="M150" i="3" s="1"/>
  <c r="N150" i="3" s="1"/>
  <c r="K152" i="3"/>
  <c r="K153" i="3"/>
  <c r="L104" i="3"/>
  <c r="K106" i="3"/>
  <c r="L100" i="3"/>
  <c r="K102" i="3"/>
  <c r="M209" i="3"/>
  <c r="M202" i="3"/>
  <c r="M212" i="3"/>
  <c r="M206" i="3"/>
  <c r="K117" i="3"/>
  <c r="L117" i="3" s="1"/>
  <c r="M117" i="3" s="1"/>
  <c r="N117" i="3" s="1"/>
  <c r="M162" i="3"/>
  <c r="L156" i="3"/>
  <c r="L152" i="3"/>
  <c r="L153" i="3"/>
  <c r="L193" i="3"/>
  <c r="N187" i="3"/>
  <c r="M187" i="3"/>
  <c r="N137" i="3"/>
  <c r="M137" i="3"/>
  <c r="M133" i="3"/>
  <c r="L143" i="3"/>
  <c r="M134" i="3"/>
  <c r="L112" i="3"/>
  <c r="L78" i="3"/>
  <c r="M76" i="3"/>
  <c r="N75" i="3"/>
  <c r="M75" i="3"/>
  <c r="M71" i="3"/>
  <c r="M72" i="3"/>
  <c r="L81" i="3"/>
  <c r="M41" i="3"/>
  <c r="L50" i="3"/>
  <c r="L47" i="3"/>
  <c r="L40" i="3"/>
  <c r="N44" i="3"/>
  <c r="M44" i="3"/>
  <c r="J199" i="3"/>
  <c r="K10" i="3"/>
  <c r="K13" i="3"/>
  <c r="L3" i="3"/>
  <c r="K16" i="3"/>
  <c r="N8" i="3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M181" i="3" l="1"/>
  <c r="L183" i="3"/>
  <c r="L184" i="3"/>
  <c r="M104" i="3"/>
  <c r="L106" i="3"/>
  <c r="M100" i="3"/>
  <c r="M103" i="3" s="1"/>
  <c r="L103" i="3"/>
  <c r="L102" i="3"/>
  <c r="N206" i="3"/>
  <c r="N212" i="3"/>
  <c r="N209" i="3"/>
  <c r="K116" i="3"/>
  <c r="L116" i="3" s="1"/>
  <c r="M116" i="3" s="1"/>
  <c r="N116" i="3" s="1"/>
  <c r="N156" i="3"/>
  <c r="M156" i="3"/>
  <c r="N162" i="3"/>
  <c r="M152" i="3"/>
  <c r="M153" i="3"/>
  <c r="M193" i="3"/>
  <c r="N193" i="3"/>
  <c r="M184" i="3"/>
  <c r="N134" i="3"/>
  <c r="N133" i="3"/>
  <c r="M143" i="3"/>
  <c r="N143" i="3"/>
  <c r="M112" i="3"/>
  <c r="N112" i="3"/>
  <c r="M78" i="3"/>
  <c r="N76" i="3"/>
  <c r="N72" i="3"/>
  <c r="N71" i="3"/>
  <c r="M81" i="3"/>
  <c r="N81" i="3"/>
  <c r="M47" i="3"/>
  <c r="M40" i="3"/>
  <c r="M50" i="3"/>
  <c r="N50" i="3"/>
  <c r="L5" i="3"/>
  <c r="K199" i="3"/>
  <c r="K7" i="3"/>
  <c r="N202" i="3"/>
  <c r="M3" i="3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81" i="3" l="1"/>
  <c r="M183" i="3"/>
  <c r="N104" i="3"/>
  <c r="N106" i="3" s="1"/>
  <c r="M106" i="3"/>
  <c r="N100" i="3"/>
  <c r="N102" i="3" s="1"/>
  <c r="M102" i="3"/>
  <c r="N40" i="3"/>
  <c r="N41" i="3"/>
  <c r="N152" i="3"/>
  <c r="N153" i="3"/>
  <c r="N78" i="3"/>
  <c r="N47" i="3"/>
  <c r="L199" i="3"/>
  <c r="L7" i="3"/>
  <c r="M16" i="3"/>
  <c r="N3" i="3"/>
  <c r="M10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83" i="3" l="1"/>
  <c r="N184" i="3"/>
  <c r="N103" i="3"/>
  <c r="M5" i="3"/>
  <c r="N199" i="3"/>
  <c r="M199" i="3"/>
  <c r="N10" i="3"/>
  <c r="N13" i="3"/>
  <c r="N16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M7" i="3" l="1"/>
  <c r="N5" i="3"/>
  <c r="N7" i="3" s="1"/>
  <c r="B59" i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  <c r="K19" i="3" l="1"/>
  <c r="J19" i="3"/>
  <c r="L19" i="3" l="1"/>
  <c r="M19" i="3" l="1"/>
  <c r="N19" i="3" l="1"/>
  <c r="J107" i="3"/>
  <c r="J109" i="3" s="1"/>
  <c r="K107" i="3" l="1"/>
  <c r="K108" i="3" l="1"/>
  <c r="L107" i="3" s="1"/>
  <c r="K109" i="3"/>
  <c r="L108" i="3" l="1"/>
  <c r="M107" i="3" s="1"/>
  <c r="L109" i="3"/>
  <c r="M108" i="3" l="1"/>
  <c r="N107" i="3" s="1"/>
  <c r="M109" i="3"/>
  <c r="N108" i="3" l="1"/>
  <c r="N109" i="3"/>
  <c r="J138" i="3"/>
  <c r="J140" i="3" s="1"/>
  <c r="K138" i="3" l="1"/>
  <c r="L138" i="3" s="1"/>
  <c r="K140" i="3" l="1"/>
  <c r="M138" i="3"/>
  <c r="L140" i="3"/>
  <c r="M140" i="3" l="1"/>
  <c r="N138" i="3"/>
  <c r="N140" i="3" l="1"/>
  <c r="J159" i="3" l="1"/>
  <c r="K157" i="3"/>
  <c r="J188" i="3"/>
  <c r="J190" i="3" s="1"/>
  <c r="K159" i="3" l="1"/>
  <c r="L157" i="3"/>
  <c r="K188" i="3"/>
  <c r="L159" i="3" l="1"/>
  <c r="M157" i="3"/>
  <c r="K190" i="3"/>
  <c r="L188" i="3"/>
  <c r="M159" i="3" l="1"/>
  <c r="N157" i="3"/>
  <c r="N159" i="3" s="1"/>
  <c r="L190" i="3"/>
  <c r="M188" i="3"/>
  <c r="N188" i="3" l="1"/>
  <c r="N190" i="3" s="1"/>
  <c r="M19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<sst xmlns="http://schemas.openxmlformats.org/spreadsheetml/2006/main" count="417" uniqueCount="149">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</sst>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  <xf numFmtId="165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77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zoomScale="89" zoomScaleNormal="88" workbookViewId="0">
      <selection activeCell="P3" sqref="P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>SUM(D21,D52,D83,D114,D145,D164,D195)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+I3*(1+J4)</f>
        <v>46710</v>
      </c>
      <c r="K3" s="9">
        <f t="shared" ref="K3:N3" si="3">+J3*(1+J4)</f>
        <v>46710</v>
      </c>
      <c r="L3" s="9">
        <f t="shared" si="3"/>
        <v>46710</v>
      </c>
      <c r="M3" s="9">
        <f t="shared" si="3"/>
        <v>46710</v>
      </c>
      <c r="N3" s="9">
        <f t="shared" si="3"/>
        <v>46710</v>
      </c>
      <c r="P3" s="60"/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f>J4</f>
        <v>0</v>
      </c>
      <c r="L4" s="47">
        <f t="shared" ref="L4:N4" si="5">K4</f>
        <v>0</v>
      </c>
      <c r="M4" s="47">
        <f t="shared" si="5"/>
        <v>0</v>
      </c>
      <c r="N4" s="47">
        <f t="shared" si="5"/>
        <v>0</v>
      </c>
      <c r="P4" s="60"/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9">
        <f>+I5*(1+J6)</f>
        <v>7573</v>
      </c>
      <c r="K5" s="9">
        <f t="shared" ref="K5:N5" si="7">+J5*(1+J6)</f>
        <v>7573</v>
      </c>
      <c r="L5" s="9">
        <f t="shared" si="7"/>
        <v>7573</v>
      </c>
      <c r="M5" s="9">
        <f t="shared" si="7"/>
        <v>7573</v>
      </c>
      <c r="N5" s="9">
        <f t="shared" si="7"/>
        <v>7573</v>
      </c>
    </row>
    <row r="6" spans="1:16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v>0</v>
      </c>
      <c r="K6" s="47">
        <f>J6</f>
        <v>0</v>
      </c>
      <c r="L6" s="47">
        <f t="shared" ref="L6:N6" si="9">K6</f>
        <v>0</v>
      </c>
      <c r="M6" s="47">
        <f t="shared" si="9"/>
        <v>0</v>
      </c>
      <c r="N6" s="47">
        <f t="shared" si="9"/>
        <v>0</v>
      </c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0.16212802397773496</v>
      </c>
      <c r="K7" s="47">
        <f t="shared" ref="K7:N7" si="11">+IFERROR(K5/K$3,"nm")</f>
        <v>0.16212802397773496</v>
      </c>
      <c r="L7" s="47">
        <f t="shared" si="11"/>
        <v>0.16212802397773496</v>
      </c>
      <c r="M7" s="47">
        <f t="shared" si="11"/>
        <v>0.16212802397773496</v>
      </c>
      <c r="N7" s="47">
        <f t="shared" si="11"/>
        <v>0.16212802397773496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+I8*(1+I9)</f>
        <v>690.97983870967744</v>
      </c>
      <c r="K8" s="9">
        <f t="shared" ref="K8:N8" si="13">+J8*(1+J9)</f>
        <v>690.97983870967744</v>
      </c>
      <c r="L8" s="9">
        <f t="shared" si="13"/>
        <v>690.97983870967744</v>
      </c>
      <c r="M8" s="9">
        <f t="shared" si="13"/>
        <v>690.97983870967744</v>
      </c>
      <c r="N8" s="9">
        <f t="shared" si="13"/>
        <v>690.97983870967744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v>0</v>
      </c>
      <c r="K9" s="47">
        <f>J9</f>
        <v>0</v>
      </c>
      <c r="L9" s="47">
        <f t="shared" ref="L9:N9" si="15">K9</f>
        <v>0</v>
      </c>
      <c r="M9" s="47">
        <f t="shared" si="15"/>
        <v>0</v>
      </c>
      <c r="N9" s="47">
        <f t="shared" si="15"/>
        <v>0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>+IFERROR(J8/J$3,"nm")</f>
        <v>1.4792974496032486E-2</v>
      </c>
      <c r="K10" s="47">
        <f t="shared" ref="K10:N10" si="17">+IFERROR(K8/K$3,"nm")</f>
        <v>1.4792974496032486E-2</v>
      </c>
      <c r="L10" s="47">
        <f t="shared" si="17"/>
        <v>1.4792974496032486E-2</v>
      </c>
      <c r="M10" s="47">
        <f t="shared" si="17"/>
        <v>1.4792974496032486E-2</v>
      </c>
      <c r="N10" s="47">
        <f t="shared" si="17"/>
        <v>1.4792974496032486E-2</v>
      </c>
    </row>
    <row r="11" spans="1:16" x14ac:dyDescent="0.2">
      <c r="A11" s="41" t="s">
        <v>134</v>
      </c>
      <c r="B11" s="48">
        <f>B5-B8</f>
        <v>4233</v>
      </c>
      <c r="C11" s="48">
        <f t="shared" ref="C11:I11" si="18">C5-C8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 t="shared" si="18"/>
        <v>6856</v>
      </c>
      <c r="J11" s="9">
        <f>+I11*(1+J12)</f>
        <v>6856</v>
      </c>
      <c r="K11" s="9">
        <f t="shared" ref="K11:N11" si="19">+J11*(1+K12)</f>
        <v>6856</v>
      </c>
      <c r="L11" s="9">
        <f t="shared" si="19"/>
        <v>6856</v>
      </c>
      <c r="M11" s="9">
        <f t="shared" si="19"/>
        <v>6856</v>
      </c>
      <c r="N11" s="9">
        <f t="shared" si="19"/>
        <v>6856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v>0</v>
      </c>
      <c r="K12" s="47">
        <f>J12</f>
        <v>0</v>
      </c>
      <c r="L12" s="47">
        <f t="shared" ref="L12:N12" si="21">K12</f>
        <v>0</v>
      </c>
      <c r="M12" s="47">
        <f t="shared" si="21"/>
        <v>0</v>
      </c>
      <c r="N12" s="47">
        <f t="shared" si="21"/>
        <v>0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0.14677799186469706</v>
      </c>
      <c r="K13" s="47">
        <f t="shared" si="23"/>
        <v>0.14677799186469706</v>
      </c>
      <c r="L13" s="47">
        <f t="shared" si="23"/>
        <v>0.14677799186469706</v>
      </c>
      <c r="M13" s="47">
        <f t="shared" si="23"/>
        <v>0.14677799186469706</v>
      </c>
      <c r="N13" s="47">
        <f t="shared" si="23"/>
        <v>0.14677799186469706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>+I14*(1+J15)</f>
        <v>758</v>
      </c>
      <c r="K14" s="9">
        <f t="shared" ref="K14:N14" si="25">+J14*(1+K15)</f>
        <v>758</v>
      </c>
      <c r="L14" s="9">
        <f t="shared" si="25"/>
        <v>758</v>
      </c>
      <c r="M14" s="9">
        <f t="shared" si="25"/>
        <v>758</v>
      </c>
      <c r="N14" s="9">
        <f t="shared" si="25"/>
        <v>758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v>0</v>
      </c>
      <c r="K15" s="47">
        <f t="shared" ref="K15:N15" si="27">J15</f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>+IFERROR(J14/J$3,"nm")</f>
        <v>1.6227788482123744E-2</v>
      </c>
      <c r="K16" s="47">
        <f t="shared" ref="K16:N16" si="29">+IFERROR(K14/K$3,"nm")</f>
        <v>1.6227788482123744E-2</v>
      </c>
      <c r="L16" s="47">
        <f t="shared" si="29"/>
        <v>1.6227788482123744E-2</v>
      </c>
      <c r="M16" s="47">
        <f t="shared" si="29"/>
        <v>1.6227788482123744E-2</v>
      </c>
      <c r="N16" s="47">
        <f t="shared" si="29"/>
        <v>1.6227788482123744E-2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 t="shared" si="30"/>
        <v>4791</v>
      </c>
      <c r="J17" s="9">
        <f>+I17*(1+J18)</f>
        <v>4791</v>
      </c>
      <c r="K17" s="9">
        <f>+J17*(1+K18)</f>
        <v>4791</v>
      </c>
      <c r="L17" s="9">
        <f t="shared" ref="L17:N17" si="31">+K17*(1+L18)</f>
        <v>4791</v>
      </c>
      <c r="M17" s="9">
        <f t="shared" si="31"/>
        <v>4791</v>
      </c>
      <c r="N17" s="9">
        <f t="shared" si="31"/>
        <v>4791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v>0</v>
      </c>
      <c r="K18" s="47">
        <f>J18</f>
        <v>0</v>
      </c>
      <c r="L18" s="47">
        <f t="shared" ref="L18:N18" si="33">K18</f>
        <v>0</v>
      </c>
      <c r="M18" s="47">
        <f t="shared" si="33"/>
        <v>0</v>
      </c>
      <c r="N18" s="47">
        <f t="shared" si="33"/>
        <v>0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0.10256904303147078</v>
      </c>
      <c r="K19" s="47">
        <f t="shared" si="35"/>
        <v>0.10256904303147078</v>
      </c>
      <c r="L19" s="47">
        <f t="shared" si="35"/>
        <v>0.10256904303147078</v>
      </c>
      <c r="M19" s="47">
        <f t="shared" si="35"/>
        <v>0.10256904303147078</v>
      </c>
      <c r="N19" s="47">
        <f t="shared" si="35"/>
        <v>0.10256904303147078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+I21*(1+J22)</f>
        <v>18353</v>
      </c>
      <c r="K21" s="9">
        <f t="shared" ref="K21:N21" si="36">+J21*(1+K22)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">
      <c r="A22" s="44" t="s">
        <v>129</v>
      </c>
      <c r="B22" s="47" t="str">
        <f t="shared" ref="B22:H22" si="37">+IFERROR(B21/A21-1,"nm")</f>
        <v>nm</v>
      </c>
      <c r="C22" s="47">
        <f t="shared" si="37"/>
        <v>7.4526928675400228E-2</v>
      </c>
      <c r="D22" s="47">
        <f t="shared" si="37"/>
        <v>3.0615009482525046E-2</v>
      </c>
      <c r="E22" s="47">
        <f t="shared" si="37"/>
        <v>-2.372502628811779E-2</v>
      </c>
      <c r="F22" s="47">
        <f t="shared" si="37"/>
        <v>7.0481319421070276E-2</v>
      </c>
      <c r="G22" s="47">
        <f t="shared" si="37"/>
        <v>-8.9171173437303519E-2</v>
      </c>
      <c r="H22" s="47">
        <f t="shared" si="37"/>
        <v>0.18606738470035911</v>
      </c>
      <c r="I22" s="47">
        <f>+IFERROR(I21/H21-1,"nm")</f>
        <v>6.8339251411607238E-2</v>
      </c>
      <c r="J22" s="47">
        <v>0</v>
      </c>
      <c r="K22" s="47">
        <f>J22</f>
        <v>0</v>
      </c>
      <c r="L22" s="47">
        <f t="shared" ref="L22:N22" si="38">K22</f>
        <v>0</v>
      </c>
      <c r="M22" s="47">
        <f t="shared" si="38"/>
        <v>0</v>
      </c>
      <c r="N22" s="47">
        <f t="shared" si="38"/>
        <v>0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" si="39">+J23*(1+K24)</f>
        <v>12228</v>
      </c>
      <c r="L23" s="3">
        <f t="shared" ref="L23" si="40">+K23*(1+L24)</f>
        <v>12228</v>
      </c>
      <c r="M23" s="3">
        <f t="shared" ref="M23" si="41">+L23*(1+M24)</f>
        <v>12228</v>
      </c>
      <c r="N23" s="3">
        <f t="shared" ref="N23" si="42">+M23*(1+N24)</f>
        <v>12228</v>
      </c>
    </row>
    <row r="24" spans="1:14" x14ac:dyDescent="0.2">
      <c r="A24" s="44" t="s">
        <v>129</v>
      </c>
      <c r="B24" s="47" t="str">
        <f t="shared" ref="B24" si="43">+IFERROR(B23/A23-1,"nm")</f>
        <v>nm</v>
      </c>
      <c r="C24" s="47">
        <f t="shared" ref="C24" si="44">+IFERROR(C23/B23-1,"nm")</f>
        <v>9.3228309428638578E-2</v>
      </c>
      <c r="D24" s="47">
        <f t="shared" ref="D24" si="45">+IFERROR(D23/C23-1,"nm")</f>
        <v>4.1402301322722934E-2</v>
      </c>
      <c r="E24" s="47">
        <f t="shared" ref="E24" si="46">+IFERROR(E23/D23-1,"nm")</f>
        <v>-3.7381247418422192E-2</v>
      </c>
      <c r="F24" s="47">
        <f t="shared" ref="F24" si="47">+IFERROR(F23/E23-1,"nm")</f>
        <v>7.755846384895948E-2</v>
      </c>
      <c r="G24" s="47">
        <f t="shared" ref="G24" si="48">+IFERROR(G23/F23-1,"nm")</f>
        <v>-7.1279243404678949E-2</v>
      </c>
      <c r="H24" s="47">
        <f t="shared" ref="H24" si="49">+IFERROR(H23/G23-1,"nm")</f>
        <v>0.24815092721620746</v>
      </c>
      <c r="I24" s="47">
        <f>+IFERROR(I23/H23-1,"nm")</f>
        <v>5.0154586052902683E-2</v>
      </c>
      <c r="J24" s="47">
        <v>0</v>
      </c>
      <c r="K24" s="47">
        <f>J24</f>
        <v>0</v>
      </c>
      <c r="L24" s="47">
        <f t="shared" ref="L24:N24" si="50">K24</f>
        <v>0</v>
      </c>
      <c r="M24" s="47">
        <f t="shared" si="50"/>
        <v>0</v>
      </c>
      <c r="N24" s="47">
        <f t="shared" si="50"/>
        <v>0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ref="K25" si="51">J25</f>
        <v>0.05</v>
      </c>
      <c r="L25" s="47">
        <f t="shared" ref="L25" si="52">K25</f>
        <v>0.05</v>
      </c>
      <c r="M25" s="47">
        <f t="shared" ref="M25" si="53">L25</f>
        <v>0.05</v>
      </c>
      <c r="N25" s="47">
        <f t="shared" ref="N25" si="54">M25</f>
        <v>0.05</v>
      </c>
    </row>
    <row r="26" spans="1:14" x14ac:dyDescent="0.2">
      <c r="A26" s="44" t="s">
        <v>138</v>
      </c>
      <c r="B26" s="47" t="str">
        <f t="shared" ref="B26:H26" si="55">+IFERROR(B24-B25,"nm")</f>
        <v>nm</v>
      </c>
      <c r="C26" s="47">
        <f t="shared" si="55"/>
        <v>2.2830942863857895E-4</v>
      </c>
      <c r="D26" s="47">
        <f t="shared" si="55"/>
        <v>4.0230132272293245E-4</v>
      </c>
      <c r="E26" s="47">
        <f t="shared" si="55"/>
        <v>-3.8124741842219395E-4</v>
      </c>
      <c r="F26" s="47">
        <f t="shared" si="55"/>
        <v>-4.4153615104051969E-4</v>
      </c>
      <c r="G26" s="47">
        <f t="shared" si="55"/>
        <v>-2.7924340467895548E-4</v>
      </c>
      <c r="H26" s="47">
        <f t="shared" si="55"/>
        <v>1.5092721620746374E-4</v>
      </c>
      <c r="I26" s="47">
        <f>+IFERROR(I24-I25,"nm")</f>
        <v>1.5458605290268046E-4</v>
      </c>
      <c r="J26" s="49">
        <v>0</v>
      </c>
      <c r="K26" s="49">
        <f t="shared" ref="K26" si="56">+J26</f>
        <v>0</v>
      </c>
      <c r="L26" s="49">
        <f t="shared" ref="L26" si="57">+K26</f>
        <v>0</v>
      </c>
      <c r="M26" s="49">
        <f t="shared" ref="M26" si="58">+L26</f>
        <v>0</v>
      </c>
      <c r="N26" s="49">
        <f t="shared" ref="N26" si="59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 t="shared" ref="L27" si="60">+K27*(1+L28)</f>
        <v>5492</v>
      </c>
      <c r="M27" s="3">
        <f t="shared" ref="M27" si="61">+L27*(1+M28)</f>
        <v>5492</v>
      </c>
      <c r="N27" s="3">
        <f t="shared" ref="N27" si="62">+M27*(1+N28)</f>
        <v>5492</v>
      </c>
    </row>
    <row r="28" spans="1:14" x14ac:dyDescent="0.2">
      <c r="A28" s="44" t="s">
        <v>129</v>
      </c>
      <c r="B28" s="47" t="str">
        <f t="shared" ref="B28" si="63">+IFERROR(B27/A27-1,"nm")</f>
        <v>nm</v>
      </c>
      <c r="C28" s="47">
        <f t="shared" ref="C28" si="64">+IFERROR(C27/B27-1,"nm")</f>
        <v>7.6190476190476142E-2</v>
      </c>
      <c r="D28" s="47">
        <f t="shared" ref="D28" si="65">+IFERROR(D27/C27-1,"nm")</f>
        <v>2.9498525073746285E-2</v>
      </c>
      <c r="E28" s="47">
        <f t="shared" ref="E28" si="66">+IFERROR(E27/D27-1,"nm")</f>
        <v>1.0642652476463343E-2</v>
      </c>
      <c r="F28" s="47">
        <f t="shared" ref="F28" si="67">+IFERROR(F27/E27-1,"nm")</f>
        <v>6.5208586472256025E-2</v>
      </c>
      <c r="G28" s="47">
        <f t="shared" ref="G28" si="68">+IFERROR(G27/F27-1,"nm")</f>
        <v>-0.11806083650190113</v>
      </c>
      <c r="H28" s="47">
        <f t="shared" ref="H28" si="69">+IFERROR(H27/G27-1,"nm")</f>
        <v>8.3854278939426541E-2</v>
      </c>
      <c r="I28" s="47">
        <f>+IFERROR(I27/H27-1,"nm")</f>
        <v>9.2283214001591007E-2</v>
      </c>
      <c r="J28" s="47">
        <f>0</f>
        <v>0</v>
      </c>
      <c r="K28" s="47">
        <f>J28</f>
        <v>0</v>
      </c>
      <c r="L28" s="47">
        <f t="shared" ref="L28:N28" si="70">K28</f>
        <v>0</v>
      </c>
      <c r="M28" s="47">
        <f t="shared" si="70"/>
        <v>0</v>
      </c>
      <c r="N28" s="47">
        <f t="shared" si="70"/>
        <v>0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ref="K28:K29" si="71">J29</f>
        <v>0.09</v>
      </c>
      <c r="L29" s="47">
        <f t="shared" ref="L28:L29" si="72">K29</f>
        <v>0.09</v>
      </c>
      <c r="M29" s="47">
        <f t="shared" ref="M28:M29" si="73">L29</f>
        <v>0.09</v>
      </c>
      <c r="N29" s="47">
        <f t="shared" ref="N28:N29" si="74">M29</f>
        <v>0.09</v>
      </c>
    </row>
    <row r="30" spans="1:14" x14ac:dyDescent="0.2">
      <c r="A30" s="44" t="s">
        <v>138</v>
      </c>
      <c r="B30" s="47" t="str">
        <f t="shared" ref="B30" si="75">+IFERROR(B28-B29,"nm")</f>
        <v>nm</v>
      </c>
      <c r="C30" s="47">
        <f t="shared" ref="C30" si="76">+IFERROR(C28-C29,"nm")</f>
        <v>4.1190476190476139E-2</v>
      </c>
      <c r="D30" s="47">
        <f t="shared" ref="D30" si="77">+IFERROR(D28-D29,"nm")</f>
        <v>-3.7501474926253719E-2</v>
      </c>
      <c r="E30" s="47">
        <f t="shared" ref="E30" si="78">+IFERROR(E28-E29,"nm")</f>
        <v>-0.12135734752353666</v>
      </c>
      <c r="F30" s="47">
        <f t="shared" ref="F30" si="79">+IFERROR(F28-F29,"nm")</f>
        <v>-5.7914135277439688E-3</v>
      </c>
      <c r="G30" s="47">
        <f t="shared" ref="G30" si="80">+IFERROR(G28-G29,"nm")</f>
        <v>-5.4060836501901133E-2</v>
      </c>
      <c r="H30" s="47">
        <f t="shared" ref="H30" si="81">+IFERROR(H28-H29,"nm")</f>
        <v>-9.9145721060573455E-2</v>
      </c>
      <c r="I30" s="47">
        <f>+IFERROR(I28-I29,"nm")</f>
        <v>2.2832140015910107E-3</v>
      </c>
      <c r="J30" s="49">
        <f>J28-J29</f>
        <v>-0.09</v>
      </c>
      <c r="K30" s="49">
        <f t="shared" ref="K30" si="82">+J30</f>
        <v>-0.09</v>
      </c>
      <c r="L30" s="49">
        <f t="shared" ref="L30" si="83">+K30</f>
        <v>-0.09</v>
      </c>
      <c r="M30" s="49">
        <f t="shared" ref="M30" si="84">+L30</f>
        <v>-0.09</v>
      </c>
      <c r="N30" s="49">
        <f t="shared" ref="N30" si="85">+M30</f>
        <v>-0.09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86">+J31*(1+K32)</f>
        <v>633</v>
      </c>
      <c r="L31" s="3">
        <f t="shared" ref="L31" si="87">+K31*(1+L32)</f>
        <v>633</v>
      </c>
      <c r="M31" s="3">
        <f t="shared" ref="M31" si="88">+L31*(1+M32)</f>
        <v>633</v>
      </c>
      <c r="N31" s="3">
        <f t="shared" ref="N31" si="89">+M31*(1+N32)</f>
        <v>633</v>
      </c>
    </row>
    <row r="32" spans="1:14" x14ac:dyDescent="0.2">
      <c r="A32" s="44" t="s">
        <v>129</v>
      </c>
      <c r="B32" s="47" t="str">
        <f t="shared" ref="B32" si="90">+IFERROR(B31/A31-1,"nm")</f>
        <v>nm</v>
      </c>
      <c r="C32" s="47">
        <f t="shared" ref="C32" si="91">+IFERROR(C31/B31-1,"nm")</f>
        <v>-0.12742718446601942</v>
      </c>
      <c r="D32" s="47">
        <f t="shared" ref="D32" si="92">+IFERROR(D31/C31-1,"nm")</f>
        <v>-0.10152990264255912</v>
      </c>
      <c r="E32" s="47">
        <f t="shared" ref="E32" si="93">+IFERROR(E31/D31-1,"nm")</f>
        <v>-7.8947368421052655E-2</v>
      </c>
      <c r="F32" s="47">
        <f t="shared" ref="F32" si="94">+IFERROR(F31/E31-1,"nm")</f>
        <v>3.3613445378151141E-3</v>
      </c>
      <c r="G32" s="47">
        <f t="shared" ref="G32" si="95">+IFERROR(G31/F31-1,"nm")</f>
        <v>-0.13567839195979903</v>
      </c>
      <c r="H32" s="47">
        <f t="shared" ref="H32" si="96">+IFERROR(H31/G31-1,"nm")</f>
        <v>-1.744186046511631E-2</v>
      </c>
      <c r="I32" s="47">
        <f>+IFERROR(I31/H31-1,"nm")</f>
        <v>0.24852071005917153</v>
      </c>
      <c r="J32" s="47">
        <v>0</v>
      </c>
      <c r="K32" s="47">
        <f>J32</f>
        <v>0</v>
      </c>
      <c r="L32" s="47">
        <f t="shared" ref="L32:N32" si="97">K32</f>
        <v>0</v>
      </c>
      <c r="M32" s="47">
        <f t="shared" si="97"/>
        <v>0</v>
      </c>
      <c r="N32" s="47">
        <f t="shared" si="97"/>
        <v>0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ref="K32:K33" si="98">J33</f>
        <v>0.25</v>
      </c>
      <c r="L33" s="47">
        <f t="shared" ref="L32:L33" si="99">K33</f>
        <v>0.25</v>
      </c>
      <c r="M33" s="47">
        <f t="shared" ref="M32:M33" si="100">L33</f>
        <v>0.25</v>
      </c>
      <c r="N33" s="47">
        <f t="shared" ref="N32:N33" si="101">M33</f>
        <v>0.25</v>
      </c>
    </row>
    <row r="34" spans="1:15" x14ac:dyDescent="0.2">
      <c r="A34" s="44" t="s">
        <v>138</v>
      </c>
      <c r="B34" s="47" t="str">
        <f t="shared" ref="B34" si="102">+IFERROR(B32-B33,"nm")</f>
        <v>nm</v>
      </c>
      <c r="C34" s="47">
        <f t="shared" ref="C34" si="103">+IFERROR(C32-C33,"nm")</f>
        <v>-4.2718446601941462E-4</v>
      </c>
      <c r="D34" s="47">
        <f t="shared" ref="D34" si="104">+IFERROR(D32-D33,"nm")</f>
        <v>4.7009735744087122E-4</v>
      </c>
      <c r="E34" s="47">
        <f t="shared" ref="E34" si="105">+IFERROR(E32-E33,"nm")</f>
        <v>5.2631578947345825E-5</v>
      </c>
      <c r="F34" s="47">
        <f t="shared" ref="F34" si="106">+IFERROR(F32-F33,"nm")</f>
        <v>3.6134453781511405E-4</v>
      </c>
      <c r="G34" s="47">
        <f t="shared" ref="G34" si="107">+IFERROR(G32-G33,"nm")</f>
        <v>3.2160804020098244E-4</v>
      </c>
      <c r="H34" s="47">
        <f t="shared" ref="H34" si="108">+IFERROR(H32-H33,"nm")</f>
        <v>-4.4186046511630883E-4</v>
      </c>
      <c r="I34" s="47">
        <f>+IFERROR(I32-I33,"nm")</f>
        <v>-1.4792899408284654E-3</v>
      </c>
      <c r="J34" s="49">
        <f>J32-J33</f>
        <v>-0.25</v>
      </c>
      <c r="K34" s="49">
        <f t="shared" ref="K34" si="109">+J34</f>
        <v>-0.25</v>
      </c>
      <c r="L34" s="49">
        <f t="shared" ref="L34" si="110">+K34</f>
        <v>-0.25</v>
      </c>
      <c r="M34" s="49">
        <f t="shared" ref="M34" si="111">+L34</f>
        <v>-0.25</v>
      </c>
      <c r="N34" s="49">
        <f t="shared" ref="N34" si="112">+M34</f>
        <v>-0.25</v>
      </c>
    </row>
    <row r="35" spans="1:15" x14ac:dyDescent="0.2">
      <c r="A35" s="9" t="s">
        <v>130</v>
      </c>
      <c r="B35" s="48">
        <f>+B42+B38</f>
        <v>3766</v>
      </c>
      <c r="C35" s="48">
        <f t="shared" ref="C35:G35" si="113">+C42+C38</f>
        <v>3896</v>
      </c>
      <c r="D35" s="48">
        <f t="shared" si="113"/>
        <v>4015</v>
      </c>
      <c r="E35" s="48">
        <f t="shared" si="113"/>
        <v>3760</v>
      </c>
      <c r="F35" s="48">
        <f t="shared" si="113"/>
        <v>4074</v>
      </c>
      <c r="G35" s="48">
        <f t="shared" si="113"/>
        <v>3047</v>
      </c>
      <c r="H35" s="48">
        <f>+H42+H38</f>
        <v>5219</v>
      </c>
      <c r="I35" s="48">
        <f>+I42+I38</f>
        <v>5238</v>
      </c>
      <c r="J35" s="9">
        <f>+I35*(1+J36)</f>
        <v>5238</v>
      </c>
      <c r="K35" s="9">
        <f t="shared" ref="K35:N35" si="114">+J35*(1+K36)</f>
        <v>5238</v>
      </c>
      <c r="L35" s="9">
        <f t="shared" si="114"/>
        <v>5238</v>
      </c>
      <c r="M35" s="9">
        <f t="shared" si="114"/>
        <v>5238</v>
      </c>
      <c r="N35" s="9">
        <f t="shared" si="114"/>
        <v>5238</v>
      </c>
    </row>
    <row r="36" spans="1:15" x14ac:dyDescent="0.2">
      <c r="A36" s="46" t="s">
        <v>129</v>
      </c>
      <c r="B36" s="47" t="str">
        <f t="shared" ref="B36" si="115">+IFERROR(B35/A35-1,"nm")</f>
        <v>nm</v>
      </c>
      <c r="C36" s="47">
        <f t="shared" ref="C36" si="116">+IFERROR(C35/B35-1,"nm")</f>
        <v>3.4519383961763239E-2</v>
      </c>
      <c r="D36" s="47">
        <f t="shared" ref="D36" si="117">+IFERROR(D35/C35-1,"nm")</f>
        <v>3.0544147843942548E-2</v>
      </c>
      <c r="E36" s="47">
        <f t="shared" ref="E36" si="118">+IFERROR(E35/D35-1,"nm")</f>
        <v>-6.3511830635118338E-2</v>
      </c>
      <c r="F36" s="47">
        <f t="shared" ref="F36" si="119">+IFERROR(F35/E35-1,"nm")</f>
        <v>8.3510638297872308E-2</v>
      </c>
      <c r="G36" s="47">
        <f t="shared" ref="G36" si="120">+IFERROR(G35/F35-1,"nm")</f>
        <v>-0.25208640157093765</v>
      </c>
      <c r="H36" s="47">
        <f t="shared" ref="H36" si="121">+IFERROR(H35/G35-1,"nm")</f>
        <v>0.71283229405973092</v>
      </c>
      <c r="I36" s="47">
        <f>+IFERROR(I35/H35-1,"nm")</f>
        <v>3.6405441655489312E-3</v>
      </c>
      <c r="J36" s="47">
        <f>0</f>
        <v>0</v>
      </c>
      <c r="K36" s="47">
        <f>J36</f>
        <v>0</v>
      </c>
      <c r="L36" s="47">
        <f t="shared" ref="L36:N36" si="122">K36</f>
        <v>0</v>
      </c>
      <c r="M36" s="47">
        <f t="shared" si="122"/>
        <v>0</v>
      </c>
      <c r="N36" s="47">
        <f t="shared" si="122"/>
        <v>0</v>
      </c>
    </row>
    <row r="37" spans="1:15" x14ac:dyDescent="0.2">
      <c r="A37" s="46" t="s">
        <v>131</v>
      </c>
      <c r="B37" s="47">
        <f t="shared" ref="B37:H37" si="123">+IFERROR(B35/B$21,"nm")</f>
        <v>0.27409024745269289</v>
      </c>
      <c r="C37" s="47">
        <f t="shared" si="123"/>
        <v>0.26388512598211866</v>
      </c>
      <c r="D37" s="47">
        <f t="shared" si="123"/>
        <v>0.26386698212407994</v>
      </c>
      <c r="E37" s="47">
        <f t="shared" si="123"/>
        <v>0.25311342982160889</v>
      </c>
      <c r="F37" s="47">
        <f t="shared" si="123"/>
        <v>0.25619418941013711</v>
      </c>
      <c r="G37" s="47">
        <f t="shared" si="123"/>
        <v>0.2103700635183651</v>
      </c>
      <c r="H37" s="47">
        <f t="shared" si="12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24">+J37</f>
        <v>0.28540293140086087</v>
      </c>
      <c r="L37" s="49">
        <f t="shared" ref="L37" si="125">+K37</f>
        <v>0.28540293140086087</v>
      </c>
      <c r="M37" s="49">
        <f t="shared" ref="M37" si="126">+L37</f>
        <v>0.28540293140086087</v>
      </c>
      <c r="N37" s="49">
        <f t="shared" ref="N37" si="127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+I38*(1+J39)</f>
        <v>124</v>
      </c>
      <c r="K38" s="9">
        <f t="shared" ref="K38:N38" si="128">+J38*(1+K39)</f>
        <v>124</v>
      </c>
      <c r="L38" s="9">
        <f t="shared" si="128"/>
        <v>124</v>
      </c>
      <c r="M38" s="9">
        <f t="shared" si="128"/>
        <v>124</v>
      </c>
      <c r="N38" s="9">
        <f t="shared" si="128"/>
        <v>124</v>
      </c>
      <c r="O38" s="47"/>
    </row>
    <row r="39" spans="1:15" x14ac:dyDescent="0.2">
      <c r="A39" s="46" t="s">
        <v>129</v>
      </c>
      <c r="B39" s="47" t="str">
        <f t="shared" ref="B39" si="129">+IFERROR(B38/A38-1,"nm")</f>
        <v>nm</v>
      </c>
      <c r="C39" s="47">
        <f t="shared" ref="C39" si="130">+IFERROR(C38/B38-1,"nm")</f>
        <v>9.9173553719008156E-2</v>
      </c>
      <c r="D39" s="47">
        <f t="shared" ref="D39" si="131">+IFERROR(D38/C38-1,"nm")</f>
        <v>5.2631578947368363E-2</v>
      </c>
      <c r="E39" s="47">
        <f t="shared" ref="E39" si="132">+IFERROR(E38/D38-1,"nm")</f>
        <v>0.14285714285714279</v>
      </c>
      <c r="F39" s="47">
        <f t="shared" ref="F39" si="133">+IFERROR(F38/E38-1,"nm")</f>
        <v>-6.8749999999999978E-2</v>
      </c>
      <c r="G39" s="47">
        <f t="shared" ref="G39" si="134">+IFERROR(G38/F38-1,"nm")</f>
        <v>-6.7114093959731447E-3</v>
      </c>
      <c r="H39" s="47">
        <f t="shared" ref="H39" si="135">+IFERROR(H38/G38-1,"nm")</f>
        <v>-0.1216216216216216</v>
      </c>
      <c r="I39" s="47">
        <f>+IFERROR(I38/H38-1,"nm")</f>
        <v>-4.6153846153846101E-2</v>
      </c>
      <c r="J39" s="47">
        <v>0</v>
      </c>
      <c r="K39" s="47">
        <f t="shared" ref="K39" si="136">J39</f>
        <v>0</v>
      </c>
      <c r="L39" s="47">
        <f t="shared" ref="L39" si="137">K39</f>
        <v>0</v>
      </c>
      <c r="M39" s="47">
        <f t="shared" ref="M39" si="138">L39</f>
        <v>0</v>
      </c>
      <c r="N39" s="47">
        <f t="shared" ref="N39" si="139">M39</f>
        <v>0</v>
      </c>
    </row>
    <row r="40" spans="1:15" x14ac:dyDescent="0.2">
      <c r="A40" s="46" t="s">
        <v>133</v>
      </c>
      <c r="B40" s="47">
        <f t="shared" ref="B40:H40" si="140">+IFERROR(B38/B$21,"nm")</f>
        <v>8.8064046579330417E-3</v>
      </c>
      <c r="C40" s="47">
        <f t="shared" si="140"/>
        <v>9.0083988079111346E-3</v>
      </c>
      <c r="D40" s="47">
        <f t="shared" si="140"/>
        <v>9.2008412197686646E-3</v>
      </c>
      <c r="E40" s="47">
        <f t="shared" si="140"/>
        <v>1.0770784247728038E-2</v>
      </c>
      <c r="F40" s="47">
        <f t="shared" si="140"/>
        <v>9.3698905798012821E-3</v>
      </c>
      <c r="G40" s="47">
        <f t="shared" si="140"/>
        <v>1.0218171775752554E-2</v>
      </c>
      <c r="H40" s="47">
        <f t="shared" si="140"/>
        <v>7.5673787764130628E-3</v>
      </c>
      <c r="I40" s="47">
        <f>+IFERROR(I38/I$21,"nm")</f>
        <v>6.7563886013185855E-3</v>
      </c>
      <c r="J40" s="47">
        <f t="shared" ref="J40:N40" si="141">+IFERROR(J38/J$21,"nm")</f>
        <v>6.7563886013185855E-3</v>
      </c>
      <c r="K40" s="47">
        <f t="shared" si="141"/>
        <v>6.7563886013185855E-3</v>
      </c>
      <c r="L40" s="47">
        <f t="shared" si="141"/>
        <v>6.7563886013185855E-3</v>
      </c>
      <c r="M40" s="47">
        <f t="shared" si="141"/>
        <v>6.7563886013185855E-3</v>
      </c>
      <c r="N40" s="47">
        <f t="shared" si="141"/>
        <v>6.7563886013185855E-3</v>
      </c>
    </row>
    <row r="41" spans="1:15" x14ac:dyDescent="0.2">
      <c r="A41" s="46" t="s">
        <v>142</v>
      </c>
      <c r="B41" s="47">
        <f t="shared" ref="B41:H41" si="142">+IFERROR(B38/B48,"nm")</f>
        <v>0.19145569620253164</v>
      </c>
      <c r="C41" s="47">
        <f t="shared" si="142"/>
        <v>0.17924528301886791</v>
      </c>
      <c r="D41" s="47">
        <f t="shared" si="142"/>
        <v>0.17094017094017094</v>
      </c>
      <c r="E41" s="47">
        <f t="shared" si="142"/>
        <v>0.18867924528301888</v>
      </c>
      <c r="F41" s="47">
        <f t="shared" si="142"/>
        <v>0.18304668304668303</v>
      </c>
      <c r="G41" s="47">
        <f t="shared" si="142"/>
        <v>0.22945736434108527</v>
      </c>
      <c r="H41" s="47">
        <f t="shared" si="142"/>
        <v>0.21069692058346839</v>
      </c>
      <c r="I41" s="47">
        <f>+IFERROR(I38/I48,"nm")</f>
        <v>0.19405320813771518</v>
      </c>
      <c r="J41" s="49">
        <f>J38/J48</f>
        <v>0.18731004646497604</v>
      </c>
      <c r="K41" s="49">
        <f t="shared" ref="K41:N41" si="143">K38/K48</f>
        <v>0.18080120315152129</v>
      </c>
      <c r="L41" s="49">
        <f t="shared" si="143"/>
        <v>0.17451853586054178</v>
      </c>
      <c r="M41" s="49">
        <f t="shared" si="143"/>
        <v>0.16845418519357314</v>
      </c>
      <c r="N41" s="49">
        <f t="shared" si="143"/>
        <v>0.16260056485866131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+I42*(1+J43)</f>
        <v>5114</v>
      </c>
      <c r="K42" s="9">
        <f>+J42*(1+K43)</f>
        <v>5114</v>
      </c>
      <c r="L42" s="9">
        <f t="shared" ref="L42:N42" si="144">+K42*(1+L43)</f>
        <v>5114</v>
      </c>
      <c r="M42" s="9">
        <f t="shared" si="144"/>
        <v>5114</v>
      </c>
      <c r="N42" s="9">
        <f t="shared" si="144"/>
        <v>5114</v>
      </c>
    </row>
    <row r="43" spans="1:15" x14ac:dyDescent="0.2">
      <c r="A43" s="46" t="s">
        <v>129</v>
      </c>
      <c r="B43" s="47" t="str">
        <f t="shared" ref="B43" si="145">+IFERROR(B42/A42-1,"nm")</f>
        <v>nm</v>
      </c>
      <c r="C43" s="47">
        <f t="shared" ref="C43" si="146">+IFERROR(C42/B42-1,"nm")</f>
        <v>3.2373113854595292E-2</v>
      </c>
      <c r="D43" s="47">
        <f t="shared" ref="D43" si="147">+IFERROR(D42/C42-1,"nm")</f>
        <v>2.9763486579856391E-2</v>
      </c>
      <c r="E43" s="47">
        <f t="shared" ref="E43" si="148">+IFERROR(E42/D42-1,"nm")</f>
        <v>-7.096774193548383E-2</v>
      </c>
      <c r="F43" s="47">
        <f t="shared" ref="F43" si="149">+IFERROR(F42/E42-1,"nm")</f>
        <v>9.0277777777777679E-2</v>
      </c>
      <c r="G43" s="47">
        <f t="shared" ref="G43" si="150">+IFERROR(G42/F42-1,"nm")</f>
        <v>-0.26140127388535028</v>
      </c>
      <c r="H43" s="47">
        <f t="shared" ref="H43" si="151">+IFERROR(H42/G42-1,"nm")</f>
        <v>0.75543290789927564</v>
      </c>
      <c r="I43" s="47">
        <f>+IFERROR(I42/H42-1,"nm")</f>
        <v>4.9125564943997002E-3</v>
      </c>
      <c r="J43" s="47">
        <v>0</v>
      </c>
      <c r="K43" s="47">
        <f>J43</f>
        <v>0</v>
      </c>
      <c r="L43" s="47">
        <f t="shared" ref="L43:N43" si="152">K43</f>
        <v>0</v>
      </c>
      <c r="M43" s="47">
        <f t="shared" si="152"/>
        <v>0</v>
      </c>
      <c r="N43" s="47">
        <f t="shared" si="152"/>
        <v>0</v>
      </c>
    </row>
    <row r="44" spans="1:15" x14ac:dyDescent="0.2">
      <c r="A44" s="46" t="s">
        <v>131</v>
      </c>
      <c r="B44" s="47">
        <f t="shared" ref="B44:H44" si="153">+IFERROR(B42/B$21,"nm")</f>
        <v>0.26528384279475981</v>
      </c>
      <c r="C44" s="47">
        <f t="shared" si="153"/>
        <v>0.25487672717420751</v>
      </c>
      <c r="D44" s="47">
        <f t="shared" si="153"/>
        <v>0.25466614090431128</v>
      </c>
      <c r="E44" s="47">
        <f t="shared" si="153"/>
        <v>0.24234264557388085</v>
      </c>
      <c r="F44" s="47">
        <f t="shared" si="153"/>
        <v>0.2468242988303358</v>
      </c>
      <c r="G44" s="47">
        <f t="shared" si="153"/>
        <v>0.20015189174261253</v>
      </c>
      <c r="H44" s="47">
        <f t="shared" si="153"/>
        <v>0.29623377379358518</v>
      </c>
      <c r="I44" s="47">
        <f>+IFERROR(I42/I$21,"nm")</f>
        <v>0.27864654279954232</v>
      </c>
      <c r="J44" s="47">
        <f t="shared" ref="J44:N44" si="154">+IFERROR(J42/J$21,"nm")</f>
        <v>0.27864654279954232</v>
      </c>
      <c r="K44" s="47">
        <f t="shared" si="154"/>
        <v>0.27864654279954232</v>
      </c>
      <c r="L44" s="47">
        <f t="shared" si="154"/>
        <v>0.27864654279954232</v>
      </c>
      <c r="M44" s="47">
        <f t="shared" si="154"/>
        <v>0.27864654279954232</v>
      </c>
      <c r="N44" s="47">
        <f t="shared" si="154"/>
        <v>0.27864654279954232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>+I45*(1+J46)</f>
        <v>217.54</v>
      </c>
      <c r="K45" s="9">
        <f t="shared" ref="K45:N45" si="155">+J45*(1+K46)</f>
        <v>324.13459999999998</v>
      </c>
      <c r="L45" s="9">
        <f t="shared" si="155"/>
        <v>482.96055399999995</v>
      </c>
      <c r="M45" s="9">
        <f t="shared" si="155"/>
        <v>719.6112254599999</v>
      </c>
      <c r="N45" s="9">
        <f t="shared" si="155"/>
        <v>1072.2207259353997</v>
      </c>
    </row>
    <row r="46" spans="1:15" x14ac:dyDescent="0.2">
      <c r="A46" s="46" t="s">
        <v>129</v>
      </c>
      <c r="B46" s="47" t="str">
        <f t="shared" ref="B46" si="156">+IFERROR(B45/A45-1,"nm")</f>
        <v>nm</v>
      </c>
      <c r="C46" s="47">
        <f t="shared" ref="C46" si="157">+IFERROR(C45/B45-1,"nm")</f>
        <v>0.16346153846153855</v>
      </c>
      <c r="D46" s="47">
        <f t="shared" ref="D46" si="158">+IFERROR(D45/C45-1,"nm")</f>
        <v>-7.8512396694214837E-2</v>
      </c>
      <c r="E46" s="47">
        <f t="shared" ref="E46" si="159">+IFERROR(E45/D45-1,"nm")</f>
        <v>-0.12107623318385652</v>
      </c>
      <c r="F46" s="47">
        <f t="shared" ref="F46" si="160">+IFERROR(F45/E45-1,"nm")</f>
        <v>-0.40306122448979587</v>
      </c>
      <c r="G46" s="47">
        <f t="shared" ref="G46" si="161">+IFERROR(G45/F45-1,"nm")</f>
        <v>0.67521367521367526</v>
      </c>
      <c r="H46" s="47">
        <f t="shared" ref="H46" si="162">+IFERROR(H45/G45-1,"nm")</f>
        <v>-0.5</v>
      </c>
      <c r="I46" s="47">
        <f>+IFERROR(I45/H45-1,"nm")</f>
        <v>0.48979591836734704</v>
      </c>
      <c r="J46" s="47">
        <v>0.49</v>
      </c>
      <c r="K46" s="47">
        <v>0.49</v>
      </c>
      <c r="L46" s="47">
        <v>0.49</v>
      </c>
      <c r="M46" s="47">
        <v>0.49</v>
      </c>
      <c r="N46" s="47">
        <v>0.49</v>
      </c>
    </row>
    <row r="47" spans="1:15" x14ac:dyDescent="0.2">
      <c r="A47" s="46" t="s">
        <v>133</v>
      </c>
      <c r="B47" s="47">
        <f t="shared" ref="B47:H47" si="163">+IFERROR(B45/B$21,"nm")</f>
        <v>1.5138282387190683E-2</v>
      </c>
      <c r="C47" s="47">
        <f t="shared" si="163"/>
        <v>1.6391221891086428E-2</v>
      </c>
      <c r="D47" s="47">
        <f t="shared" si="163"/>
        <v>1.4655625657202945E-2</v>
      </c>
      <c r="E47" s="47">
        <f t="shared" si="163"/>
        <v>1.3194210703466847E-2</v>
      </c>
      <c r="F47" s="47">
        <f t="shared" si="163"/>
        <v>7.3575650861526856E-3</v>
      </c>
      <c r="G47" s="47">
        <f t="shared" si="163"/>
        <v>1.3532173432753383E-2</v>
      </c>
      <c r="H47" s="47">
        <f t="shared" si="163"/>
        <v>5.7046393852960009E-3</v>
      </c>
      <c r="I47" s="47">
        <f>+IFERROR(I45/I$21,"nm")</f>
        <v>7.9551027080041418E-3</v>
      </c>
      <c r="J47" s="49">
        <f>J45/J21</f>
        <v>1.185310303492617E-2</v>
      </c>
      <c r="K47" s="49">
        <f t="shared" ref="K47:N47" si="164">K45/K21</f>
        <v>1.7661123522039992E-2</v>
      </c>
      <c r="L47" s="49">
        <f t="shared" si="164"/>
        <v>2.6315074047839587E-2</v>
      </c>
      <c r="M47" s="49">
        <f t="shared" si="164"/>
        <v>3.9209460331280983E-2</v>
      </c>
      <c r="N47" s="49">
        <f t="shared" si="164"/>
        <v>5.842209589360866E-2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+I48*(1+J49)</f>
        <v>662.00400000000002</v>
      </c>
      <c r="K48" s="9">
        <f t="shared" ref="K48:N48" si="165">+J48*(1+K49)</f>
        <v>685.83614399999999</v>
      </c>
      <c r="L48" s="9">
        <f t="shared" si="165"/>
        <v>710.526245184</v>
      </c>
      <c r="M48" s="9">
        <f t="shared" si="165"/>
        <v>736.10519001062403</v>
      </c>
      <c r="N48" s="9">
        <f t="shared" si="165"/>
        <v>762.60497685100654</v>
      </c>
    </row>
    <row r="49" spans="1:14" x14ac:dyDescent="0.2">
      <c r="A49" s="46" t="s">
        <v>129</v>
      </c>
      <c r="B49" s="47" t="str">
        <f t="shared" ref="B49" si="166">+IFERROR(B48/A48-1,"nm")</f>
        <v>nm</v>
      </c>
      <c r="C49" s="47">
        <f t="shared" ref="C49" si="167">+IFERROR(C48/B48-1,"nm")</f>
        <v>0.17405063291139244</v>
      </c>
      <c r="D49" s="47">
        <f t="shared" ref="D49" si="168">+IFERROR(D48/C48-1,"nm")</f>
        <v>0.10377358490566047</v>
      </c>
      <c r="E49" s="47">
        <f t="shared" ref="E49" si="169">+IFERROR(E48/D48-1,"nm")</f>
        <v>3.5409035409035505E-2</v>
      </c>
      <c r="F49" s="47">
        <f t="shared" ref="F49" si="170">+IFERROR(F48/E48-1,"nm")</f>
        <v>-4.0094339622641528E-2</v>
      </c>
      <c r="G49" s="47">
        <f t="shared" ref="G49" si="171">+IFERROR(G48/F48-1,"nm")</f>
        <v>-0.20761670761670759</v>
      </c>
      <c r="H49" s="47">
        <f t="shared" ref="H49" si="172">+IFERROR(H48/G48-1,"nm")</f>
        <v>-4.3410852713178349E-2</v>
      </c>
      <c r="I49" s="47">
        <f>+IFERROR(I48/H48-1,"nm")</f>
        <v>3.5656401944894611E-2</v>
      </c>
      <c r="J49" s="47">
        <v>3.5999999999999997E-2</v>
      </c>
      <c r="K49" s="47">
        <v>3.5999999999999997E-2</v>
      </c>
      <c r="L49" s="47">
        <v>3.5999999999999997E-2</v>
      </c>
      <c r="M49" s="47">
        <v>3.5999999999999997E-2</v>
      </c>
      <c r="N49" s="47">
        <v>3.5999999999999997E-2</v>
      </c>
    </row>
    <row r="50" spans="1:14" x14ac:dyDescent="0.2">
      <c r="A50" s="46" t="s">
        <v>133</v>
      </c>
      <c r="B50" s="47">
        <f t="shared" ref="B50:H50" si="173">+IFERROR(B48/B$21,"nm")</f>
        <v>4.599708879184862E-2</v>
      </c>
      <c r="C50" s="47">
        <f t="shared" si="173"/>
        <v>5.0257382823083174E-2</v>
      </c>
      <c r="D50" s="47">
        <f t="shared" si="173"/>
        <v>5.3824921135646686E-2</v>
      </c>
      <c r="E50" s="47">
        <f t="shared" si="173"/>
        <v>5.7085156512958597E-2</v>
      </c>
      <c r="F50" s="47">
        <f t="shared" si="173"/>
        <v>5.1188529744686205E-2</v>
      </c>
      <c r="G50" s="47">
        <f t="shared" si="173"/>
        <v>4.4531897265948632E-2</v>
      </c>
      <c r="H50" s="47">
        <f t="shared" si="173"/>
        <v>3.5915943884975841E-2</v>
      </c>
      <c r="I50" s="47">
        <f>+IFERROR(I48/I$21,"nm")</f>
        <v>3.4817196098730456E-2</v>
      </c>
      <c r="J50" s="30">
        <f>J48/J21</f>
        <v>3.6070615158284747E-2</v>
      </c>
      <c r="K50" s="30">
        <f>K48/K21</f>
        <v>3.7369157303982999E-2</v>
      </c>
      <c r="L50" s="30">
        <f t="shared" ref="L50:N50" si="174">L48/L21</f>
        <v>3.8714446966926386E-2</v>
      </c>
      <c r="M50" s="30">
        <f t="shared" si="174"/>
        <v>4.010816705773574E-2</v>
      </c>
      <c r="N50" s="30">
        <f t="shared" si="174"/>
        <v>4.1552061071814229E-2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+I52*(1+J53)</f>
        <v>12479</v>
      </c>
      <c r="K52" s="9">
        <f t="shared" ref="K52:N52" si="175">+J52*(1+K53)</f>
        <v>12479</v>
      </c>
      <c r="L52" s="9">
        <f t="shared" si="175"/>
        <v>12479</v>
      </c>
      <c r="M52" s="9">
        <f t="shared" si="175"/>
        <v>12479</v>
      </c>
      <c r="N52" s="9">
        <f t="shared" si="175"/>
        <v>12479</v>
      </c>
    </row>
    <row r="53" spans="1:14" x14ac:dyDescent="0.2">
      <c r="A53" s="44" t="s">
        <v>129</v>
      </c>
      <c r="B53" s="47" t="str">
        <f t="shared" ref="B53" si="176">+IFERROR(B52/A52-1,"nm")</f>
        <v>nm</v>
      </c>
      <c r="C53" s="47">
        <f>+IFERROR(C52/B52-1,"nm")</f>
        <v>2.6522593320235766E-2</v>
      </c>
      <c r="D53" s="47">
        <f t="shared" ref="D53" si="177">+IFERROR(D52/C52-1,"nm")</f>
        <v>8.9542036910458034E-2</v>
      </c>
      <c r="E53" s="47">
        <f t="shared" ref="E53" si="178">+IFERROR(E52/D52-1,"nm")</f>
        <v>0.15959849435382689</v>
      </c>
      <c r="F53" s="47">
        <f t="shared" ref="F53" si="179">+IFERROR(F52/E52-1,"nm")</f>
        <v>6.1674962129409261E-2</v>
      </c>
      <c r="G53" s="47">
        <f t="shared" ref="G53" si="180">+IFERROR(G52/F52-1,"nm")</f>
        <v>-4.7390949857317621E-2</v>
      </c>
      <c r="H53" s="47">
        <f t="shared" ref="H53" si="181">+IFERROR(H52/G52-1,"nm")</f>
        <v>0.22563389322777372</v>
      </c>
      <c r="I53" s="47">
        <f>+IFERROR(I52/H52-1,"nm")</f>
        <v>8.9298184357541999E-2</v>
      </c>
      <c r="J53" s="47">
        <v>0</v>
      </c>
      <c r="K53" s="47">
        <f>J53</f>
        <v>0</v>
      </c>
      <c r="L53" s="47">
        <f t="shared" ref="L53:N53" si="182">K53</f>
        <v>0</v>
      </c>
      <c r="M53" s="47">
        <f t="shared" si="182"/>
        <v>0</v>
      </c>
      <c r="N53" s="47">
        <f t="shared" si="182"/>
        <v>0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7388</v>
      </c>
      <c r="K54" s="3">
        <f t="shared" ref="K54:N54" si="183">+J54*(1+K55)</f>
        <v>7388</v>
      </c>
      <c r="L54" s="3">
        <f t="shared" si="183"/>
        <v>7388</v>
      </c>
      <c r="M54" s="3">
        <f t="shared" si="183"/>
        <v>7388</v>
      </c>
      <c r="N54" s="3">
        <f t="shared" si="183"/>
        <v>7388</v>
      </c>
    </row>
    <row r="55" spans="1:14" x14ac:dyDescent="0.2">
      <c r="A55" s="44" t="s">
        <v>129</v>
      </c>
      <c r="B55" s="47" t="str">
        <f t="shared" ref="B55" si="184">+IFERROR(B54/A54-1,"nm")</f>
        <v>nm</v>
      </c>
      <c r="C55" s="47">
        <f t="shared" ref="C55" si="185">+IFERROR(C54/B54-1,"nm")</f>
        <v>3.4871358707208255E-2</v>
      </c>
      <c r="D55" s="47">
        <f t="shared" ref="D55" si="186">+IFERROR(D54/C54-1,"nm")</f>
        <v>6.6776248202177868E-2</v>
      </c>
      <c r="E55" s="47">
        <f t="shared" ref="E55" si="187">+IFERROR(E54/D54-1,"nm")</f>
        <v>0.1315485362095532</v>
      </c>
      <c r="F55" s="47">
        <f t="shared" ref="F55" si="188">+IFERROR(F54/E54-1,"nm")</f>
        <v>7.1148936170212673E-2</v>
      </c>
      <c r="G55" s="47">
        <f t="shared" ref="G55" si="189">+IFERROR(G54/F54-1,"nm")</f>
        <v>-6.3721595423486432E-2</v>
      </c>
      <c r="H55" s="47">
        <f t="shared" ref="H55" si="190">+IFERROR(H54/G54-1,"nm")</f>
        <v>0.18295994568907004</v>
      </c>
      <c r="I55" s="47">
        <f>+IFERROR(I54/H54-1,"nm")</f>
        <v>5.9971305595408975E-2</v>
      </c>
      <c r="J55" s="47">
        <v>0</v>
      </c>
      <c r="K55" s="47">
        <f>J55</f>
        <v>0</v>
      </c>
      <c r="L55" s="47">
        <f t="shared" ref="L55:N55" si="191">K55</f>
        <v>0</v>
      </c>
      <c r="M55" s="47">
        <f t="shared" si="191"/>
        <v>0</v>
      </c>
      <c r="N55" s="47">
        <f t="shared" si="191"/>
        <v>0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ref="K55:K56" si="192">J56</f>
        <v>0.09</v>
      </c>
      <c r="L56" s="47">
        <f t="shared" ref="L55:L56" si="193">K56</f>
        <v>0.09</v>
      </c>
      <c r="M56" s="47">
        <f t="shared" ref="M55:M56" si="194">L56</f>
        <v>0.09</v>
      </c>
      <c r="N56" s="47">
        <f t="shared" ref="N55:N56" si="195">M56</f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196">C26</f>
        <v>2.2830942863857895E-4</v>
      </c>
      <c r="D57" s="47">
        <f t="shared" si="196"/>
        <v>4.0230132272293245E-4</v>
      </c>
      <c r="E57" s="47">
        <f t="shared" si="196"/>
        <v>-3.8124741842219395E-4</v>
      </c>
      <c r="F57" s="47">
        <f t="shared" si="196"/>
        <v>-4.4153615104051969E-4</v>
      </c>
      <c r="G57" s="47">
        <f t="shared" si="196"/>
        <v>-2.7924340467895548E-4</v>
      </c>
      <c r="H57" s="47">
        <f t="shared" si="196"/>
        <v>1.5092721620746374E-4</v>
      </c>
      <c r="I57" s="47">
        <f t="shared" si="196"/>
        <v>1.5458605290268046E-4</v>
      </c>
      <c r="J57" s="49">
        <v>0</v>
      </c>
      <c r="K57" s="49">
        <f t="shared" ref="K57" si="197">+J57</f>
        <v>0</v>
      </c>
      <c r="L57" s="49">
        <f t="shared" ref="L57" si="198">+K57</f>
        <v>0</v>
      </c>
      <c r="M57" s="49">
        <f t="shared" ref="M57" si="199">+L57</f>
        <v>0</v>
      </c>
      <c r="N57" s="49">
        <f t="shared" ref="N57" si="200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4527</v>
      </c>
      <c r="K58" s="3">
        <f t="shared" ref="K58" si="201">+J58*(1+K59)</f>
        <v>4527</v>
      </c>
      <c r="L58" s="3">
        <f t="shared" ref="L58" si="202">+K58*(1+L59)</f>
        <v>4527</v>
      </c>
      <c r="M58" s="3">
        <f t="shared" ref="M58" si="203">+L58*(1+M59)</f>
        <v>4527</v>
      </c>
      <c r="N58" s="3">
        <f t="shared" ref="N58" si="204">+M58*(1+N59)</f>
        <v>4527</v>
      </c>
    </row>
    <row r="59" spans="1:14" x14ac:dyDescent="0.2">
      <c r="A59" s="44" t="s">
        <v>129</v>
      </c>
      <c r="B59" s="47" t="str">
        <f t="shared" ref="B59" si="205">+IFERROR(B58/A58-1,"nm")</f>
        <v>nm</v>
      </c>
      <c r="C59" s="47">
        <f t="shared" ref="C59" si="206">+IFERROR(C58/B58-1,"nm")</f>
        <v>1.9502681618722484E-2</v>
      </c>
      <c r="D59" s="47">
        <f t="shared" ref="D59" si="207">+IFERROR(D58/C58-1,"nm")</f>
        <v>0.14538498326159721</v>
      </c>
      <c r="E59" s="47">
        <f t="shared" ref="E59" si="208">+IFERROR(E58/D58-1,"nm")</f>
        <v>0.22755741127348639</v>
      </c>
      <c r="F59" s="47">
        <f t="shared" ref="F59" si="209">+IFERROR(F58/E58-1,"nm")</f>
        <v>5.0000000000000044E-2</v>
      </c>
      <c r="G59" s="47">
        <f t="shared" ref="G59" si="210">+IFERROR(G58/F58-1,"nm")</f>
        <v>-1.1013929381276322E-2</v>
      </c>
      <c r="H59" s="47">
        <f t="shared" ref="H59" si="211">+IFERROR(H58/G58-1,"nm")</f>
        <v>0.30887651490337364</v>
      </c>
      <c r="I59" s="47">
        <f t="shared" ref="I59" si="212">+IFERROR(I58/H58-1,"nm")</f>
        <v>0.13288288288288297</v>
      </c>
      <c r="J59" s="47">
        <v>0</v>
      </c>
      <c r="K59" s="47">
        <f>J59</f>
        <v>0</v>
      </c>
      <c r="L59" s="47">
        <f t="shared" ref="L59:N59" si="213">K59</f>
        <v>0</v>
      </c>
      <c r="M59" s="47">
        <f t="shared" si="213"/>
        <v>0</v>
      </c>
      <c r="N59" s="47">
        <f t="shared" si="213"/>
        <v>0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ref="K59:K60" si="214">J60</f>
        <v>0.16</v>
      </c>
      <c r="L60" s="47">
        <f t="shared" ref="L59:L60" si="215">K60</f>
        <v>0.16</v>
      </c>
      <c r="M60" s="47">
        <f t="shared" ref="M59:M60" si="216">L60</f>
        <v>0.16</v>
      </c>
      <c r="N60" s="47">
        <f t="shared" ref="N59:N60" si="217">M60</f>
        <v>0.16</v>
      </c>
    </row>
    <row r="61" spans="1:14" x14ac:dyDescent="0.2">
      <c r="A61" s="44" t="s">
        <v>138</v>
      </c>
      <c r="B61" s="47" t="str">
        <f t="shared" ref="B61:I61" si="218">+IFERROR(B59-B60,"nm")</f>
        <v>nm</v>
      </c>
      <c r="C61" s="47">
        <f t="shared" si="218"/>
        <v>-4.9731838127751657E-4</v>
      </c>
      <c r="D61" s="47">
        <f t="shared" si="218"/>
        <v>3.8498326159722152E-4</v>
      </c>
      <c r="E61" s="47">
        <f t="shared" si="218"/>
        <v>-4.425887265136208E-4</v>
      </c>
      <c r="F61" s="47">
        <f t="shared" si="218"/>
        <v>4.163336342344337E-17</v>
      </c>
      <c r="G61" s="47">
        <f t="shared" si="218"/>
        <v>-1.3929381276322345E-5</v>
      </c>
      <c r="H61" s="47">
        <f t="shared" si="218"/>
        <v>-1.2348509662635232E-4</v>
      </c>
      <c r="I61" s="47">
        <f t="shared" si="218"/>
        <v>-2.7117117117117034E-2</v>
      </c>
      <c r="J61" s="49">
        <f>J59-J60</f>
        <v>-0.16</v>
      </c>
      <c r="K61" s="49">
        <f t="shared" ref="K61" si="219">+J61</f>
        <v>-0.16</v>
      </c>
      <c r="L61" s="49">
        <f t="shared" ref="L61" si="220">+K61</f>
        <v>-0.16</v>
      </c>
      <c r="M61" s="49">
        <f t="shared" ref="M61" si="221">+L61</f>
        <v>-0.16</v>
      </c>
      <c r="N61" s="49">
        <f t="shared" ref="N61" si="222">+M61</f>
        <v>-0.16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564</v>
      </c>
      <c r="K62" s="3">
        <f t="shared" ref="K62" si="223">+J62*(1+K63)</f>
        <v>564</v>
      </c>
      <c r="L62" s="3">
        <f t="shared" ref="L62" si="224">+K62*(1+L63)</f>
        <v>564</v>
      </c>
      <c r="M62" s="3">
        <f t="shared" ref="M62" si="225">+L62*(1+M63)</f>
        <v>564</v>
      </c>
      <c r="N62" s="3">
        <f t="shared" ref="N62" si="226">+M62*(1+N63)</f>
        <v>564</v>
      </c>
    </row>
    <row r="63" spans="1:14" x14ac:dyDescent="0.2">
      <c r="A63" s="44" t="s">
        <v>129</v>
      </c>
      <c r="B63" s="47" t="str">
        <f t="shared" ref="B63" si="227">+IFERROR(B62/A62-1,"nm")</f>
        <v>nm</v>
      </c>
      <c r="C63" s="47">
        <f t="shared" ref="C63" si="228">+IFERROR(C62/B62-1,"nm")</f>
        <v>-4.0322580645161255E-2</v>
      </c>
      <c r="D63" s="47">
        <f t="shared" ref="D63" si="229">+IFERROR(D62/C62-1,"nm")</f>
        <v>7.2829131652661028E-2</v>
      </c>
      <c r="E63" s="47">
        <f t="shared" ref="E63" si="230">+IFERROR(E62/D62-1,"nm")</f>
        <v>0.11488250652741505</v>
      </c>
      <c r="F63" s="47">
        <f t="shared" ref="F63" si="231">+IFERROR(F62/E62-1,"nm")</f>
        <v>1.1709601873536313E-2</v>
      </c>
      <c r="G63" s="47">
        <f t="shared" ref="G63" si="232">+IFERROR(G62/F62-1,"nm")</f>
        <v>-6.944444444444442E-2</v>
      </c>
      <c r="H63" s="47">
        <f t="shared" ref="H63" si="233">+IFERROR(H62/G62-1,"nm")</f>
        <v>0.21890547263681581</v>
      </c>
      <c r="I63" s="47">
        <f t="shared" ref="I63" si="234">+IFERROR(I62/H62-1,"nm")</f>
        <v>0.15102040816326534</v>
      </c>
      <c r="J63" s="47">
        <v>0</v>
      </c>
      <c r="K63" s="47">
        <f>J63</f>
        <v>0</v>
      </c>
      <c r="L63" s="47">
        <f t="shared" ref="L63:L64" si="235">K63</f>
        <v>0</v>
      </c>
      <c r="M63" s="47">
        <f t="shared" ref="M63:M64" si="236">L63</f>
        <v>0</v>
      </c>
      <c r="N63" s="47">
        <f t="shared" ref="N63:N64" si="237">M63</f>
        <v>0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ref="K63:K64" si="238">J64</f>
        <v>0.17</v>
      </c>
      <c r="L64" s="47">
        <f t="shared" si="235"/>
        <v>0.17</v>
      </c>
      <c r="M64" s="47">
        <f t="shared" si="236"/>
        <v>0.17</v>
      </c>
      <c r="N64" s="47">
        <f t="shared" si="237"/>
        <v>0.17</v>
      </c>
    </row>
    <row r="65" spans="1:14" x14ac:dyDescent="0.2">
      <c r="A65" s="44" t="s">
        <v>138</v>
      </c>
      <c r="B65" s="47" t="str">
        <f t="shared" ref="B65:I65" si="239">+IFERROR(B63-B64,"nm")</f>
        <v>nm</v>
      </c>
      <c r="C65" s="47">
        <f t="shared" si="239"/>
        <v>-3.2258064516125368E-4</v>
      </c>
      <c r="D65" s="47">
        <f t="shared" si="239"/>
        <v>-1.7086834733896772E-4</v>
      </c>
      <c r="E65" s="47">
        <f t="shared" si="239"/>
        <v>-1.1749347258495357E-4</v>
      </c>
      <c r="F65" s="47">
        <f t="shared" si="239"/>
        <v>-2.9039812646368748E-4</v>
      </c>
      <c r="G65" s="47">
        <f t="shared" si="239"/>
        <v>-4.44444444444414E-4</v>
      </c>
      <c r="H65" s="47">
        <f t="shared" si="239"/>
        <v>-9.4527363184188085E-5</v>
      </c>
      <c r="I65" s="47">
        <f t="shared" si="239"/>
        <v>-1.8979591836734672E-2</v>
      </c>
      <c r="J65" s="49">
        <f>J63-J64</f>
        <v>-0.17</v>
      </c>
      <c r="K65" s="49">
        <f t="shared" ref="K65" si="240">+J65</f>
        <v>-0.17</v>
      </c>
      <c r="L65" s="49">
        <f t="shared" ref="L65" si="241">+K65</f>
        <v>-0.17</v>
      </c>
      <c r="M65" s="49">
        <f t="shared" ref="M65" si="242">+L65</f>
        <v>-0.17</v>
      </c>
      <c r="N65" s="49">
        <f t="shared" ref="N65" si="243">+M65</f>
        <v>-0.17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44">+C69+C73</f>
        <v>1871</v>
      </c>
      <c r="D66" s="55">
        <f t="shared" si="244"/>
        <v>1611</v>
      </c>
      <c r="E66" s="55">
        <f t="shared" si="244"/>
        <v>1703</v>
      </c>
      <c r="F66" s="55">
        <f t="shared" si="244"/>
        <v>2106</v>
      </c>
      <c r="G66" s="55">
        <f t="shared" si="244"/>
        <v>1673</v>
      </c>
      <c r="H66" s="55">
        <f t="shared" si="244"/>
        <v>2571</v>
      </c>
      <c r="I66" s="55">
        <f t="shared" si="244"/>
        <v>3427</v>
      </c>
      <c r="J66" s="9">
        <f>+I66*(1+J67)</f>
        <v>3427</v>
      </c>
      <c r="K66" s="9">
        <f t="shared" ref="K66:N66" si="245">+J66*(1+K67)</f>
        <v>3427</v>
      </c>
      <c r="L66" s="9">
        <f t="shared" si="245"/>
        <v>3427</v>
      </c>
      <c r="M66" s="9">
        <f t="shared" si="245"/>
        <v>3427</v>
      </c>
      <c r="N66" s="9">
        <f t="shared" si="245"/>
        <v>3427</v>
      </c>
    </row>
    <row r="67" spans="1:14" x14ac:dyDescent="0.2">
      <c r="A67" s="46" t="s">
        <v>129</v>
      </c>
      <c r="B67" s="47" t="str">
        <f t="shared" ref="B67" si="246">+IFERROR(B66/A66-1,"nm")</f>
        <v>nm</v>
      </c>
      <c r="C67" s="47">
        <f t="shared" ref="C67" si="247">+IFERROR(C66/B66-1,"nm")</f>
        <v>0.37371512481644631</v>
      </c>
      <c r="D67" s="47">
        <f t="shared" ref="D67" si="248">+IFERROR(D66/C66-1,"nm")</f>
        <v>-0.13896312132549438</v>
      </c>
      <c r="E67" s="47">
        <f t="shared" ref="E67" si="249">+IFERROR(E66/D66-1,"nm")</f>
        <v>5.7107386716325204E-2</v>
      </c>
      <c r="F67" s="47">
        <f t="shared" ref="F67" si="250">+IFERROR(F66/E66-1,"nm")</f>
        <v>0.23664122137404586</v>
      </c>
      <c r="G67" s="47">
        <f t="shared" ref="G67" si="251">+IFERROR(G66/F66-1,"nm")</f>
        <v>-0.20560303893637222</v>
      </c>
      <c r="H67" s="47">
        <f t="shared" ref="H67" si="252">+IFERROR(H66/G66-1,"nm")</f>
        <v>0.53676031081888831</v>
      </c>
      <c r="I67" s="47">
        <f t="shared" ref="I67" si="253">+IFERROR(I66/H66-1,"nm")</f>
        <v>0.33294437961882539</v>
      </c>
      <c r="J67" s="47">
        <v>0</v>
      </c>
      <c r="K67" s="47">
        <f t="shared" ref="K67" si="254">J67</f>
        <v>0</v>
      </c>
      <c r="L67" s="47">
        <f t="shared" ref="L67" si="255">K67</f>
        <v>0</v>
      </c>
      <c r="M67" s="47">
        <f t="shared" ref="M67" si="256">L67</f>
        <v>0</v>
      </c>
      <c r="N67" s="47">
        <f t="shared" ref="N67" si="257">M67</f>
        <v>0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58">C66/C52</f>
        <v>0.25577580314422421</v>
      </c>
      <c r="D68" s="54">
        <f t="shared" si="258"/>
        <v>0.20213299874529486</v>
      </c>
      <c r="E68" s="54">
        <f t="shared" si="258"/>
        <v>0.18426747457260334</v>
      </c>
      <c r="F68" s="54">
        <f t="shared" si="258"/>
        <v>0.21463514064410924</v>
      </c>
      <c r="G68" s="54">
        <f t="shared" si="258"/>
        <v>0.17898791055953783</v>
      </c>
      <c r="H68" s="54">
        <f t="shared" si="258"/>
        <v>0.22442388268156424</v>
      </c>
      <c r="I68" s="54">
        <f t="shared" si="258"/>
        <v>0.27462136389133746</v>
      </c>
      <c r="J68" s="49">
        <f>+I68</f>
        <v>0.27462136389133746</v>
      </c>
      <c r="K68" s="49">
        <f t="shared" ref="K68" si="259">+J68</f>
        <v>0.27462136389133746</v>
      </c>
      <c r="L68" s="49">
        <f t="shared" ref="L68" si="260">+K68</f>
        <v>0.27462136389133746</v>
      </c>
      <c r="M68" s="49">
        <f t="shared" ref="M68" si="261">+L68</f>
        <v>0.27462136389133746</v>
      </c>
      <c r="N68" s="49">
        <f t="shared" ref="N68" si="262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>+I69*(1+J70)</f>
        <v>134</v>
      </c>
      <c r="K69" s="9">
        <f t="shared" ref="K69:N69" si="263">+J69*(1+K70)</f>
        <v>134</v>
      </c>
      <c r="L69" s="9">
        <f t="shared" si="263"/>
        <v>134</v>
      </c>
      <c r="M69" s="9">
        <f t="shared" si="263"/>
        <v>134</v>
      </c>
      <c r="N69" s="9">
        <f t="shared" si="263"/>
        <v>134</v>
      </c>
    </row>
    <row r="70" spans="1:14" x14ac:dyDescent="0.2">
      <c r="A70" s="46" t="s">
        <v>129</v>
      </c>
      <c r="B70" s="47" t="str">
        <f t="shared" ref="B70" si="264">+IFERROR(B69/A69-1,"nm")</f>
        <v>nm</v>
      </c>
      <c r="C70" s="47">
        <f t="shared" ref="C70" si="265">+IFERROR(C69/B69-1,"nm")</f>
        <v>-3.4482758620689613E-2</v>
      </c>
      <c r="D70" s="47">
        <f t="shared" ref="D70" si="266">+IFERROR(D69/C69-1,"nm")</f>
        <v>0.23809523809523814</v>
      </c>
      <c r="E70" s="47">
        <f t="shared" ref="E70" si="267">+IFERROR(E69/D69-1,"nm")</f>
        <v>0.11538461538461542</v>
      </c>
      <c r="F70" s="47">
        <f t="shared" ref="F70" si="268">+IFERROR(F69/E69-1,"nm")</f>
        <v>-4.31034482758621E-2</v>
      </c>
      <c r="G70" s="47">
        <f t="shared" ref="G70" si="269">+IFERROR(G69/F69-1,"nm")</f>
        <v>0.18918918918918926</v>
      </c>
      <c r="H70" s="47">
        <f t="shared" ref="H70" si="270">+IFERROR(H69/G69-1,"nm")</f>
        <v>3.0303030303030276E-2</v>
      </c>
      <c r="I70" s="47">
        <f t="shared" ref="I70" si="271">+IFERROR(I69/H69-1,"nm")</f>
        <v>-1.4705882352941124E-2</v>
      </c>
      <c r="J70" s="47">
        <v>0</v>
      </c>
      <c r="K70" s="47">
        <f t="shared" ref="K70" si="272">J70</f>
        <v>0</v>
      </c>
      <c r="L70" s="47">
        <f t="shared" ref="L70" si="273">K70</f>
        <v>0</v>
      </c>
      <c r="M70" s="47">
        <f t="shared" ref="M70" si="274">L70</f>
        <v>0</v>
      </c>
      <c r="N70" s="47">
        <f t="shared" ref="N70" si="275">M70</f>
        <v>0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276">C69/C52</f>
        <v>1.1483253588516746E-2</v>
      </c>
      <c r="D71" s="30">
        <f t="shared" si="276"/>
        <v>1.3048933500627352E-2</v>
      </c>
      <c r="E71" s="30">
        <f t="shared" si="276"/>
        <v>1.2551395801774508E-2</v>
      </c>
      <c r="F71" s="30">
        <f t="shared" si="276"/>
        <v>1.1312678353037097E-2</v>
      </c>
      <c r="G71" s="30">
        <f t="shared" si="276"/>
        <v>1.4122178239007167E-2</v>
      </c>
      <c r="H71" s="30">
        <f t="shared" si="276"/>
        <v>1.1871508379888268E-2</v>
      </c>
      <c r="I71" s="30">
        <f t="shared" si="276"/>
        <v>1.0738039907043834E-2</v>
      </c>
      <c r="J71" s="47">
        <f t="shared" ref="J71:N71" si="277">+IFERROR(J69/J$21,"nm")</f>
        <v>7.3012586498120199E-3</v>
      </c>
      <c r="K71" s="47">
        <f t="shared" si="277"/>
        <v>7.3012586498120199E-3</v>
      </c>
      <c r="L71" s="47">
        <f t="shared" si="277"/>
        <v>7.3012586498120199E-3</v>
      </c>
      <c r="M71" s="47">
        <f t="shared" si="277"/>
        <v>7.3012586498120199E-3</v>
      </c>
      <c r="N71" s="47">
        <f t="shared" si="277"/>
        <v>7.3012586498120199E-3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278">C69/C79</f>
        <v>0.13145539906103287</v>
      </c>
      <c r="D72" s="30">
        <f t="shared" si="278"/>
        <v>0.14730878186968838</v>
      </c>
      <c r="E72" s="30">
        <f t="shared" si="278"/>
        <v>0.13663133097762073</v>
      </c>
      <c r="F72" s="30">
        <f t="shared" si="278"/>
        <v>0.11948331539289558</v>
      </c>
      <c r="G72" s="30">
        <f t="shared" si="278"/>
        <v>0.14915254237288136</v>
      </c>
      <c r="H72" s="30">
        <f t="shared" si="278"/>
        <v>0.1384928716904277</v>
      </c>
      <c r="I72" s="30">
        <f t="shared" si="278"/>
        <v>0.14565217391304347</v>
      </c>
      <c r="J72" s="49">
        <f>J69/J79</f>
        <v>0.14565217391304347</v>
      </c>
      <c r="K72" s="49">
        <f t="shared" ref="K72:N72" si="279">K69/K79</f>
        <v>0.14565217391304347</v>
      </c>
      <c r="L72" s="49">
        <f t="shared" si="279"/>
        <v>0.14565217391304347</v>
      </c>
      <c r="M72" s="49">
        <f t="shared" si="279"/>
        <v>0.14565217391304347</v>
      </c>
      <c r="N72" s="49">
        <f t="shared" si="279"/>
        <v>0.14565217391304347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>+I73*(1+J74)</f>
        <v>3293</v>
      </c>
      <c r="K73" s="9">
        <f t="shared" ref="K73:N73" si="280">+J73*(1+K74)</f>
        <v>3293</v>
      </c>
      <c r="L73" s="9">
        <f t="shared" si="280"/>
        <v>3293</v>
      </c>
      <c r="M73" s="9">
        <f t="shared" si="280"/>
        <v>3293</v>
      </c>
      <c r="N73" s="9">
        <f t="shared" si="280"/>
        <v>3293</v>
      </c>
    </row>
    <row r="74" spans="1:14" x14ac:dyDescent="0.2">
      <c r="A74" s="46" t="s">
        <v>129</v>
      </c>
      <c r="B74" s="47" t="str">
        <f t="shared" ref="B74" si="281">+IFERROR(B73/A73-1,"nm")</f>
        <v>nm</v>
      </c>
      <c r="C74" s="47">
        <f t="shared" ref="C74" si="282">+IFERROR(C73/B73-1,"nm")</f>
        <v>0.40156862745098043</v>
      </c>
      <c r="D74" s="47">
        <f t="shared" ref="D74" si="283">+IFERROR(D73/C73-1,"nm")</f>
        <v>-0.15668718522663683</v>
      </c>
      <c r="E74" s="47">
        <f t="shared" ref="E74" si="284">+IFERROR(E73/D73-1,"nm")</f>
        <v>5.3085600530855981E-2</v>
      </c>
      <c r="F74" s="47">
        <f t="shared" ref="F74" si="285">+IFERROR(F73/E73-1,"nm")</f>
        <v>0.25708884688090738</v>
      </c>
      <c r="G74" s="47">
        <f t="shared" ref="G74" si="286">+IFERROR(G73/F73-1,"nm")</f>
        <v>-0.22756892230576442</v>
      </c>
      <c r="H74" s="47">
        <f t="shared" ref="H74" si="287">+IFERROR(H73/G73-1,"nm")</f>
        <v>0.58014276443867629</v>
      </c>
      <c r="I74" s="47">
        <f t="shared" ref="I74" si="288">+IFERROR(I73/H73-1,"nm")</f>
        <v>0.3523613963039014</v>
      </c>
      <c r="J74" s="47">
        <v>0</v>
      </c>
      <c r="K74" s="47">
        <f t="shared" ref="K74:N74" si="289">J74</f>
        <v>0</v>
      </c>
      <c r="L74" s="47">
        <f t="shared" si="289"/>
        <v>0</v>
      </c>
      <c r="M74" s="47">
        <f t="shared" si="289"/>
        <v>0</v>
      </c>
      <c r="N74" s="47">
        <f t="shared" si="289"/>
        <v>0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290">C73/C52</f>
        <v>0.24429254955570745</v>
      </c>
      <c r="D75" s="54">
        <f t="shared" si="290"/>
        <v>0.1890840652446675</v>
      </c>
      <c r="E75" s="54">
        <f t="shared" si="290"/>
        <v>0.17171607877082881</v>
      </c>
      <c r="F75" s="54">
        <f t="shared" si="290"/>
        <v>0.20332246229107215</v>
      </c>
      <c r="G75" s="54">
        <f t="shared" si="290"/>
        <v>0.16486573232053064</v>
      </c>
      <c r="H75" s="54">
        <f t="shared" si="290"/>
        <v>0.21255237430167598</v>
      </c>
      <c r="I75" s="54">
        <f t="shared" si="290"/>
        <v>0.26388332398429359</v>
      </c>
      <c r="J75" s="47">
        <f t="shared" ref="J75:N75" si="291">+IFERROR(J73/J$21,"nm")</f>
        <v>0.17942570696888793</v>
      </c>
      <c r="K75" s="47">
        <f t="shared" si="291"/>
        <v>0.17942570696888793</v>
      </c>
      <c r="L75" s="47">
        <f t="shared" si="291"/>
        <v>0.17942570696888793</v>
      </c>
      <c r="M75" s="47">
        <f t="shared" si="291"/>
        <v>0.17942570696888793</v>
      </c>
      <c r="N75" s="47">
        <f t="shared" si="291"/>
        <v>0.17942570696888793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>+I76*(1+J77)</f>
        <v>197</v>
      </c>
      <c r="K76" s="9">
        <f t="shared" ref="J76:N76" si="292">+J76*(1+J77)</f>
        <v>197</v>
      </c>
      <c r="L76" s="9">
        <f t="shared" si="292"/>
        <v>197</v>
      </c>
      <c r="M76" s="9">
        <f t="shared" si="292"/>
        <v>197</v>
      </c>
      <c r="N76" s="9">
        <f t="shared" si="292"/>
        <v>197</v>
      </c>
    </row>
    <row r="77" spans="1:14" x14ac:dyDescent="0.2">
      <c r="A77" s="46" t="s">
        <v>129</v>
      </c>
      <c r="B77" s="47" t="str">
        <f t="shared" ref="B77" si="293">+IFERROR(B76/A76-1,"nm")</f>
        <v>nm</v>
      </c>
      <c r="C77" s="47">
        <f t="shared" ref="C77" si="294">+IFERROR(C76/B76-1,"nm")</f>
        <v>-1.6949152542372836E-2</v>
      </c>
      <c r="D77" s="47">
        <f t="shared" ref="D77" si="295">+IFERROR(D76/C76-1,"nm")</f>
        <v>-0.25862068965517238</v>
      </c>
      <c r="E77" s="47">
        <f t="shared" ref="E77" si="296">+IFERROR(E76/D76-1,"nm")</f>
        <v>0.39534883720930236</v>
      </c>
      <c r="F77" s="47">
        <f t="shared" ref="F77" si="297">+IFERROR(F76/E76-1,"nm")</f>
        <v>-2.9166666666666674E-2</v>
      </c>
      <c r="G77" s="47">
        <f t="shared" ref="G77" si="298">+IFERROR(G76/F76-1,"nm")</f>
        <v>3.0042918454935563E-2</v>
      </c>
      <c r="H77" s="47">
        <f t="shared" ref="H77" si="299">+IFERROR(H76/G76-1,"nm")</f>
        <v>-0.36250000000000004</v>
      </c>
      <c r="I77" s="47">
        <f t="shared" ref="I77" si="300">+IFERROR(I76/H76-1,"nm")</f>
        <v>0.28758169934640532</v>
      </c>
      <c r="J77" s="47">
        <v>0</v>
      </c>
      <c r="K77" s="47">
        <f t="shared" ref="K77:N77" si="301">J77</f>
        <v>0</v>
      </c>
      <c r="L77" s="47">
        <f t="shared" si="301"/>
        <v>0</v>
      </c>
      <c r="M77" s="47">
        <f t="shared" si="301"/>
        <v>0</v>
      </c>
      <c r="N77" s="47">
        <f t="shared" si="301"/>
        <v>0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H78" si="302">C76/C52</f>
        <v>3.171565276828435E-2</v>
      </c>
      <c r="D78" s="30">
        <f t="shared" si="302"/>
        <v>2.1580928481806774E-2</v>
      </c>
      <c r="E78" s="30">
        <f t="shared" si="302"/>
        <v>2.5968405107119671E-2</v>
      </c>
      <c r="F78" s="30">
        <f t="shared" si="302"/>
        <v>2.3746432939258051E-2</v>
      </c>
      <c r="G78" s="30">
        <f t="shared" si="302"/>
        <v>2.5676687707285761E-2</v>
      </c>
      <c r="H78" s="30">
        <f t="shared" si="302"/>
        <v>1.3355446927374302E-2</v>
      </c>
      <c r="I78" s="30">
        <f>I76/I52</f>
        <v>1.5786521355877874E-2</v>
      </c>
      <c r="J78" s="49">
        <f>J76/J52</f>
        <v>1.5786521355877874E-2</v>
      </c>
      <c r="K78" s="49">
        <f t="shared" ref="K78:N78" si="303">K76/K52</f>
        <v>1.5786521355877874E-2</v>
      </c>
      <c r="L78" s="49">
        <f t="shared" si="303"/>
        <v>1.5786521355877874E-2</v>
      </c>
      <c r="M78" s="49">
        <f t="shared" si="303"/>
        <v>1.5786521355877874E-2</v>
      </c>
      <c r="N78" s="49">
        <f t="shared" si="303"/>
        <v>1.5786521355877874E-2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+I79*(1+J80)</f>
        <v>920</v>
      </c>
      <c r="K79" s="9">
        <f t="shared" ref="K79:N79" si="304">+J79*(1+K80)</f>
        <v>920</v>
      </c>
      <c r="L79" s="9">
        <f t="shared" si="304"/>
        <v>920</v>
      </c>
      <c r="M79" s="9">
        <f t="shared" si="304"/>
        <v>920</v>
      </c>
      <c r="N79" s="9">
        <f t="shared" si="304"/>
        <v>920</v>
      </c>
    </row>
    <row r="80" spans="1:14" x14ac:dyDescent="0.2">
      <c r="A80" s="46" t="s">
        <v>129</v>
      </c>
      <c r="B80" s="47" t="str">
        <f t="shared" ref="B80" si="305">+IFERROR(B79/A79-1,"nm")</f>
        <v>nm</v>
      </c>
      <c r="C80" s="47">
        <f t="shared" ref="C80" si="306">+IFERROR(C79/B79-1,"nm")</f>
        <v>0.2831325301204819</v>
      </c>
      <c r="D80" s="47">
        <f t="shared" ref="D80" si="307">+IFERROR(D79/C79-1,"nm")</f>
        <v>0.10485133020344284</v>
      </c>
      <c r="E80" s="47">
        <f t="shared" ref="E80" si="308">+IFERROR(E79/D79-1,"nm")</f>
        <v>0.2025495750708215</v>
      </c>
      <c r="F80" s="47">
        <f t="shared" ref="F80" si="309">+IFERROR(F79/E79-1,"nm")</f>
        <v>9.4228504122497059E-2</v>
      </c>
      <c r="G80" s="47">
        <f t="shared" ref="G80" si="310">+IFERROR(G79/F79-1,"nm")</f>
        <v>-4.7362755651237931E-2</v>
      </c>
      <c r="H80" s="47">
        <f t="shared" ref="H80" si="311">+IFERROR(H79/G79-1,"nm")</f>
        <v>0.1096045197740112</v>
      </c>
      <c r="I80" s="47">
        <f t="shared" ref="I80" si="312">+IFERROR(I79/H79-1,"nm")</f>
        <v>-6.313645621181263E-2</v>
      </c>
      <c r="J80" s="47">
        <v>0</v>
      </c>
      <c r="K80" s="47">
        <f t="shared" ref="K80:N80" si="313">J80</f>
        <v>0</v>
      </c>
      <c r="L80" s="47">
        <f t="shared" si="313"/>
        <v>0</v>
      </c>
      <c r="M80" s="47">
        <f t="shared" si="313"/>
        <v>0</v>
      </c>
      <c r="N80" s="47">
        <f t="shared" si="313"/>
        <v>0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I81" si="314">C79/C52</f>
        <v>8.7354750512645254E-2</v>
      </c>
      <c r="D81" s="30">
        <f t="shared" si="314"/>
        <v>8.8582183186951061E-2</v>
      </c>
      <c r="E81" s="30">
        <f t="shared" si="314"/>
        <v>9.1863233066435832E-2</v>
      </c>
      <c r="F81" s="30">
        <f t="shared" si="314"/>
        <v>9.4679983693436609E-2</v>
      </c>
      <c r="G81" s="30">
        <f t="shared" si="314"/>
        <v>9.4682785920616241E-2</v>
      </c>
      <c r="H81" s="30">
        <f t="shared" si="314"/>
        <v>8.5719273743016758E-2</v>
      </c>
      <c r="I81" s="30">
        <f t="shared" si="314"/>
        <v>7.37238560782114E-2</v>
      </c>
      <c r="J81" s="30">
        <f>J79/J52</f>
        <v>7.37238560782114E-2</v>
      </c>
      <c r="K81" s="30">
        <f>K79/K52</f>
        <v>7.37238560782114E-2</v>
      </c>
      <c r="L81" s="30">
        <f t="shared" ref="L81:N81" si="315">L79/L52</f>
        <v>7.37238560782114E-2</v>
      </c>
      <c r="M81" s="30">
        <f t="shared" si="315"/>
        <v>7.37238560782114E-2</v>
      </c>
      <c r="N81" s="30">
        <f t="shared" si="315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+I83*(1+J84)</f>
        <v>7547</v>
      </c>
      <c r="K83" s="9">
        <f t="shared" ref="K83:N83" si="316">+J83*(1+K84)</f>
        <v>7547</v>
      </c>
      <c r="L83" s="9">
        <f t="shared" si="316"/>
        <v>7547</v>
      </c>
      <c r="M83" s="9">
        <f t="shared" si="316"/>
        <v>7547</v>
      </c>
      <c r="N83" s="9">
        <f t="shared" si="316"/>
        <v>7547</v>
      </c>
    </row>
    <row r="84" spans="1:14" x14ac:dyDescent="0.2">
      <c r="A84" s="44" t="s">
        <v>129</v>
      </c>
      <c r="B84" s="47" t="str">
        <f t="shared" ref="B84" si="317">+IFERROR(B83/A83-1,"nm")</f>
        <v>nm</v>
      </c>
      <c r="C84" s="47">
        <f t="shared" ref="C84" si="318">+IFERROR(C83/B83-1,"nm")</f>
        <v>0.23410498858819695</v>
      </c>
      <c r="D84" s="47">
        <f t="shared" ref="D84" si="319">+IFERROR(D83/C83-1,"nm")</f>
        <v>0.11941875825627468</v>
      </c>
      <c r="E84" s="47">
        <f t="shared" ref="E84" si="320">+IFERROR(E83/D83-1,"nm")</f>
        <v>0.21170639603493036</v>
      </c>
      <c r="F84" s="47">
        <f t="shared" ref="F84" si="321">+IFERROR(F83/E83-1,"nm")</f>
        <v>0.20919361121932223</v>
      </c>
      <c r="G84" s="47">
        <f t="shared" ref="G84" si="322">+IFERROR(G83/F83-1,"nm")</f>
        <v>7.5869845360824639E-2</v>
      </c>
      <c r="H84" s="47">
        <f t="shared" ref="H84" si="323">+IFERROR(H83/G83-1,"nm")</f>
        <v>0.24120377301991325</v>
      </c>
      <c r="I84" s="47">
        <f t="shared" ref="I84" si="324">+IFERROR(I83/H83-1,"nm")</f>
        <v>-8.9626055488540413E-2</v>
      </c>
      <c r="J84" s="47">
        <v>0</v>
      </c>
      <c r="K84" s="47">
        <f t="shared" ref="K84" si="325">J84</f>
        <v>0</v>
      </c>
      <c r="L84" s="47">
        <f t="shared" ref="L84" si="326">K84</f>
        <v>0</v>
      </c>
      <c r="M84" s="47">
        <f t="shared" ref="M84" si="327">L84</f>
        <v>0</v>
      </c>
      <c r="N84" s="47">
        <f t="shared" ref="N84" si="328">M84</f>
        <v>0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5416</v>
      </c>
      <c r="K85" s="3">
        <f>+J85*(1+K86)</f>
        <v>5416</v>
      </c>
      <c r="L85" s="3">
        <f t="shared" ref="L85" si="329">+K85*(1+L86)</f>
        <v>5416</v>
      </c>
      <c r="M85" s="3">
        <f t="shared" ref="M85" si="330">+L85*(1+M86)</f>
        <v>5416</v>
      </c>
      <c r="N85" s="3">
        <f t="shared" ref="N85" si="331">+M85*(1+N86)</f>
        <v>5416</v>
      </c>
    </row>
    <row r="86" spans="1:14" x14ac:dyDescent="0.2">
      <c r="A86" s="44" t="s">
        <v>129</v>
      </c>
      <c r="B86" s="47" t="str">
        <f t="shared" ref="B86" si="332">+IFERROR(B85/A85-1,"nm")</f>
        <v>nm</v>
      </c>
      <c r="C86" s="47">
        <f t="shared" ref="C86" si="333">+IFERROR(C85/B85-1,"nm")</f>
        <v>0.28918650793650791</v>
      </c>
      <c r="D86" s="47">
        <f t="shared" ref="D86" si="334">+IFERROR(D85/C85-1,"nm")</f>
        <v>0.12350904193920731</v>
      </c>
      <c r="E86" s="47">
        <f t="shared" ref="E86" si="335">+IFERROR(E85/D85-1,"nm")</f>
        <v>0.19726027397260282</v>
      </c>
      <c r="F86" s="47">
        <f t="shared" ref="F86" si="336">+IFERROR(F85/E85-1,"nm")</f>
        <v>0.21910755148741412</v>
      </c>
      <c r="G86" s="47">
        <f t="shared" ref="G86" si="337">+IFERROR(G85/F85-1,"nm")</f>
        <v>8.7517597372125833E-2</v>
      </c>
      <c r="H86" s="47">
        <f t="shared" ref="H86" si="338">+IFERROR(H85/G85-1,"nm")</f>
        <v>0.24012944983818763</v>
      </c>
      <c r="I86" s="47">
        <f t="shared" ref="I86" si="339">+IFERROR(I85/H85-1,"nm")</f>
        <v>-5.7759220598469052E-2</v>
      </c>
      <c r="J86" s="47">
        <v>0</v>
      </c>
      <c r="K86" s="47">
        <f t="shared" ref="K86:K87" si="340">J86</f>
        <v>0</v>
      </c>
      <c r="L86" s="47">
        <f t="shared" ref="L86:L87" si="341">K86</f>
        <v>0</v>
      </c>
      <c r="M86" s="47">
        <f t="shared" ref="M86:M87" si="342">L86</f>
        <v>0</v>
      </c>
      <c r="N86" s="47">
        <f t="shared" ref="N86:N87" si="343">M86</f>
        <v>0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40"/>
        <v>-0.1</v>
      </c>
      <c r="L87" s="47">
        <f t="shared" si="341"/>
        <v>-0.1</v>
      </c>
      <c r="M87" s="47">
        <f t="shared" si="342"/>
        <v>-0.1</v>
      </c>
      <c r="N87" s="47">
        <f t="shared" si="343"/>
        <v>-0.1</v>
      </c>
    </row>
    <row r="88" spans="1:14" x14ac:dyDescent="0.2">
      <c r="A88" s="44" t="s">
        <v>138</v>
      </c>
      <c r="B88" s="47" t="str">
        <f t="shared" ref="B88:I88" si="344">+IFERROR(B86-B87,"nm")</f>
        <v>nm</v>
      </c>
      <c r="C88" s="47">
        <f t="shared" si="344"/>
        <v>1.8650793650792918E-4</v>
      </c>
      <c r="D88" s="47">
        <f t="shared" si="344"/>
        <v>-4.9095806079269E-4</v>
      </c>
      <c r="E88" s="47">
        <f t="shared" si="344"/>
        <v>2.6027397260280916E-4</v>
      </c>
      <c r="F88" s="47">
        <f t="shared" si="344"/>
        <v>1.0755148741412035E-4</v>
      </c>
      <c r="G88" s="47">
        <f t="shared" si="344"/>
        <v>-4.8240262787416222E-4</v>
      </c>
      <c r="H88" s="47">
        <f t="shared" si="344"/>
        <v>1.2944983818763411E-4</v>
      </c>
      <c r="I88" s="47">
        <f t="shared" si="344"/>
        <v>4.2240779401530953E-2</v>
      </c>
      <c r="J88" s="49">
        <v>0</v>
      </c>
      <c r="K88" s="49">
        <f t="shared" ref="K88" si="345">+J88</f>
        <v>0</v>
      </c>
      <c r="L88" s="49">
        <f t="shared" ref="L88" si="346">+K88</f>
        <v>0</v>
      </c>
      <c r="M88" s="49">
        <f t="shared" ref="M88" si="347">+L88</f>
        <v>0</v>
      </c>
      <c r="N88" s="49">
        <f t="shared" ref="N88" si="348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1938</v>
      </c>
      <c r="K89" s="3">
        <f t="shared" ref="K89" si="349">+J89*(1+K90)</f>
        <v>1938</v>
      </c>
      <c r="L89" s="3">
        <f t="shared" ref="L89" si="350">+K89*(1+L90)</f>
        <v>1938</v>
      </c>
      <c r="M89" s="3">
        <f t="shared" ref="M89" si="351">+L89*(1+M90)</f>
        <v>1938</v>
      </c>
      <c r="N89" s="3">
        <f t="shared" ref="N89" si="352">+M89*(1+N90)</f>
        <v>1938</v>
      </c>
    </row>
    <row r="90" spans="1:14" x14ac:dyDescent="0.2">
      <c r="A90" s="44" t="s">
        <v>129</v>
      </c>
      <c r="B90" s="47" t="str">
        <f t="shared" ref="B90" si="353">+IFERROR(B89/A89-1,"nm")</f>
        <v>nm</v>
      </c>
      <c r="C90" s="47">
        <f t="shared" ref="C90" si="354">+IFERROR(C89/B89-1,"nm")</f>
        <v>0.14054054054054044</v>
      </c>
      <c r="D90" s="47">
        <f t="shared" ref="D90" si="355">+IFERROR(D89/C89-1,"nm")</f>
        <v>0.12606635071090055</v>
      </c>
      <c r="E90" s="47">
        <f t="shared" ref="E90" si="356">+IFERROR(E89/D89-1,"nm")</f>
        <v>0.26936026936026947</v>
      </c>
      <c r="F90" s="47">
        <f t="shared" ref="F90" si="357">+IFERROR(F89/E89-1,"nm")</f>
        <v>0.19893899204244025</v>
      </c>
      <c r="G90" s="47">
        <f t="shared" ref="G90" si="358">+IFERROR(G89/F89-1,"nm")</f>
        <v>4.8672566371681381E-2</v>
      </c>
      <c r="H90" s="47">
        <f t="shared" ref="H90" si="359">+IFERROR(H89/G89-1,"nm")</f>
        <v>0.2378691983122363</v>
      </c>
      <c r="I90" s="47">
        <f t="shared" ref="I90" si="360">+IFERROR(I89/H89-1,"nm")</f>
        <v>-0.17426501917341286</v>
      </c>
      <c r="J90" s="47">
        <v>0</v>
      </c>
      <c r="K90" s="47">
        <f t="shared" ref="K90:K91" si="361">J90</f>
        <v>0</v>
      </c>
      <c r="L90" s="47">
        <f t="shared" ref="L90:L91" si="362">K90</f>
        <v>0</v>
      </c>
      <c r="M90" s="47">
        <f t="shared" ref="M90:M91" si="363">L90</f>
        <v>0</v>
      </c>
      <c r="N90" s="47">
        <f t="shared" ref="N90:N91" si="364">M90</f>
        <v>0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61"/>
        <v>-0.21</v>
      </c>
      <c r="L91" s="47">
        <f t="shared" si="362"/>
        <v>-0.21</v>
      </c>
      <c r="M91" s="47">
        <f t="shared" si="363"/>
        <v>-0.21</v>
      </c>
      <c r="N91" s="47">
        <f t="shared" si="364"/>
        <v>-0.21</v>
      </c>
    </row>
    <row r="92" spans="1:14" x14ac:dyDescent="0.2">
      <c r="A92" s="44" t="s">
        <v>138</v>
      </c>
      <c r="B92" s="47" t="str">
        <f t="shared" ref="B92:I92" si="365">+IFERROR(B90-B91,"nm")</f>
        <v>nm</v>
      </c>
      <c r="C92" s="47">
        <f t="shared" si="365"/>
        <v>-4.5945945945954914E-4</v>
      </c>
      <c r="D92" s="47">
        <f t="shared" si="365"/>
        <v>6.6350710900553445E-5</v>
      </c>
      <c r="E92" s="47">
        <f t="shared" si="365"/>
        <v>3.6026936026944956E-4</v>
      </c>
      <c r="F92" s="47">
        <f t="shared" si="365"/>
        <v>-6.1007957559755521E-5</v>
      </c>
      <c r="G92" s="47">
        <f t="shared" si="365"/>
        <v>-3.2743362831862133E-4</v>
      </c>
      <c r="H92" s="47">
        <f t="shared" si="365"/>
        <v>-1.3080168776369305E-4</v>
      </c>
      <c r="I92" s="47">
        <f t="shared" si="365"/>
        <v>3.5734980826587132E-2</v>
      </c>
      <c r="J92" s="49">
        <f>J90-J91</f>
        <v>0.21</v>
      </c>
      <c r="K92" s="49">
        <f t="shared" ref="K92" si="366">+J92</f>
        <v>0.21</v>
      </c>
      <c r="L92" s="49">
        <f t="shared" ref="L92" si="367">+K92</f>
        <v>0.21</v>
      </c>
      <c r="M92" s="49">
        <f t="shared" ref="M92" si="368">+L92</f>
        <v>0.21</v>
      </c>
      <c r="N92" s="49">
        <f t="shared" ref="N92" si="369">+M92</f>
        <v>0.21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193</v>
      </c>
      <c r="K93" s="3">
        <f t="shared" ref="K93" si="370">+J93*(1+K94)</f>
        <v>193</v>
      </c>
      <c r="L93" s="3">
        <f t="shared" ref="L93" si="371">+K93*(1+L94)</f>
        <v>193</v>
      </c>
      <c r="M93" s="3">
        <f t="shared" ref="M93" si="372">+L93*(1+M94)</f>
        <v>193</v>
      </c>
      <c r="N93" s="3">
        <f t="shared" ref="N93" si="373">+M93*(1+N94)</f>
        <v>193</v>
      </c>
    </row>
    <row r="94" spans="1:14" x14ac:dyDescent="0.2">
      <c r="A94" s="44" t="s">
        <v>129</v>
      </c>
      <c r="B94" s="47" t="str">
        <f t="shared" ref="B94" si="374">+IFERROR(B93/A93-1,"nm")</f>
        <v>nm</v>
      </c>
      <c r="C94" s="47">
        <f t="shared" ref="C94" si="375">+IFERROR(C93/B93-1,"nm")</f>
        <v>3.9682539682539764E-2</v>
      </c>
      <c r="D94" s="47">
        <f t="shared" ref="D94" si="376">+IFERROR(D93/C93-1,"nm")</f>
        <v>-1.5267175572519109E-2</v>
      </c>
      <c r="E94" s="47">
        <f t="shared" ref="E94" si="377">+IFERROR(E93/D93-1,"nm")</f>
        <v>7.7519379844961378E-3</v>
      </c>
      <c r="F94" s="47">
        <f t="shared" ref="F94" si="378">+IFERROR(F93/E93-1,"nm")</f>
        <v>6.1538461538461542E-2</v>
      </c>
      <c r="G94" s="47">
        <f t="shared" ref="G94" si="379">+IFERROR(G93/F93-1,"nm")</f>
        <v>7.2463768115942129E-2</v>
      </c>
      <c r="H94" s="47">
        <f t="shared" ref="H94" si="380">+IFERROR(H93/G93-1,"nm")</f>
        <v>0.31756756756756754</v>
      </c>
      <c r="I94" s="47">
        <f t="shared" ref="I94" si="381">+IFERROR(I93/H93-1,"nm")</f>
        <v>-1.025641025641022E-2</v>
      </c>
      <c r="J94" s="47">
        <v>0</v>
      </c>
      <c r="K94" s="47">
        <f t="shared" ref="K94:K95" si="382">J94</f>
        <v>0</v>
      </c>
      <c r="L94" s="47">
        <f t="shared" ref="L94:L95" si="383">K94</f>
        <v>0</v>
      </c>
      <c r="M94" s="47">
        <f t="shared" ref="M94:M95" si="384">L94</f>
        <v>0</v>
      </c>
      <c r="N94" s="47">
        <f t="shared" ref="N94:N95" si="385">M94</f>
        <v>0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382"/>
        <v>-0.06</v>
      </c>
      <c r="L95" s="47">
        <f t="shared" si="383"/>
        <v>-0.06</v>
      </c>
      <c r="M95" s="47">
        <f t="shared" si="384"/>
        <v>-0.06</v>
      </c>
      <c r="N95" s="47">
        <f t="shared" si="385"/>
        <v>-0.06</v>
      </c>
    </row>
    <row r="96" spans="1:14" x14ac:dyDescent="0.2">
      <c r="A96" s="44" t="s">
        <v>138</v>
      </c>
      <c r="B96" s="47" t="str">
        <f t="shared" ref="B96:I96" si="386">+IFERROR(B94-B95,"nm")</f>
        <v>nm</v>
      </c>
      <c r="C96" s="47">
        <f t="shared" si="386"/>
        <v>-3.1746031746023723E-4</v>
      </c>
      <c r="D96" s="47">
        <f t="shared" si="386"/>
        <v>-2.6717557251910995E-4</v>
      </c>
      <c r="E96" s="47">
        <f t="shared" si="386"/>
        <v>-2.4806201550386237E-4</v>
      </c>
      <c r="F96" s="47">
        <f t="shared" si="386"/>
        <v>-4.6153846153845768E-4</v>
      </c>
      <c r="G96" s="47">
        <f t="shared" si="386"/>
        <v>4.6376811594213418E-4</v>
      </c>
      <c r="H96" s="47">
        <f t="shared" si="386"/>
        <v>-4.3243243243246132E-4</v>
      </c>
      <c r="I96" s="47">
        <f t="shared" si="386"/>
        <v>4.9743589743589778E-2</v>
      </c>
      <c r="J96" s="49">
        <f>J94-J95</f>
        <v>0.06</v>
      </c>
      <c r="K96" s="49">
        <f t="shared" ref="K96" si="387">+J96</f>
        <v>0.06</v>
      </c>
      <c r="L96" s="49">
        <f t="shared" ref="L96" si="388">+K96</f>
        <v>0.06</v>
      </c>
      <c r="M96" s="49">
        <f t="shared" ref="M96" si="389">+L96</f>
        <v>0.06</v>
      </c>
      <c r="N96" s="49">
        <f t="shared" ref="N96" si="390">+M96</f>
        <v>0.06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391">C104+C100</f>
        <v>1420</v>
      </c>
      <c r="D97" s="55">
        <f t="shared" si="391"/>
        <v>1561</v>
      </c>
      <c r="E97" s="55">
        <f t="shared" si="391"/>
        <v>1863</v>
      </c>
      <c r="F97" s="55">
        <f t="shared" si="391"/>
        <v>2426</v>
      </c>
      <c r="G97" s="55">
        <f t="shared" si="391"/>
        <v>2534</v>
      </c>
      <c r="H97" s="55">
        <f t="shared" si="391"/>
        <v>3289</v>
      </c>
      <c r="I97" s="55">
        <f t="shared" si="391"/>
        <v>2406</v>
      </c>
      <c r="J97" s="9">
        <f>+I97*(1+J98)</f>
        <v>2406</v>
      </c>
      <c r="K97" s="9">
        <f t="shared" ref="K97:N97" si="392">+J97*(1+K98)</f>
        <v>2406</v>
      </c>
      <c r="L97" s="9">
        <f t="shared" si="392"/>
        <v>2406</v>
      </c>
      <c r="M97" s="9">
        <f t="shared" si="392"/>
        <v>2406</v>
      </c>
      <c r="N97" s="9">
        <f t="shared" si="392"/>
        <v>2406</v>
      </c>
    </row>
    <row r="98" spans="1:14" x14ac:dyDescent="0.2">
      <c r="A98" s="46" t="s">
        <v>129</v>
      </c>
      <c r="B98" s="47" t="str">
        <f t="shared" ref="B98" si="393">+IFERROR(B97/A97-1,"nm")</f>
        <v>nm</v>
      </c>
      <c r="C98" s="47">
        <f t="shared" ref="C98" si="394">+IFERROR(C97/B97-1,"nm")</f>
        <v>3.8135593220338979</v>
      </c>
      <c r="D98" s="47">
        <f t="shared" ref="D98" si="395">+IFERROR(D97/C97-1,"nm")</f>
        <v>9.9295774647887303E-2</v>
      </c>
      <c r="E98" s="47">
        <f t="shared" ref="E98" si="396">+IFERROR(E97/D97-1,"nm")</f>
        <v>0.19346572709801402</v>
      </c>
      <c r="F98" s="47">
        <f t="shared" ref="F98" si="397">+IFERROR(F97/E97-1,"nm")</f>
        <v>0.3022007514761138</v>
      </c>
      <c r="G98" s="47">
        <f t="shared" ref="G98" si="398">+IFERROR(G97/F97-1,"nm")</f>
        <v>4.4517724649629109E-2</v>
      </c>
      <c r="H98" s="47">
        <f t="shared" ref="H98" si="399">+IFERROR(H97/G97-1,"nm")</f>
        <v>0.29794790844514596</v>
      </c>
      <c r="I98" s="47">
        <f t="shared" ref="I98" si="400">+IFERROR(I97/H97-1,"nm")</f>
        <v>-0.26847065977500761</v>
      </c>
      <c r="J98" s="47">
        <v>0</v>
      </c>
      <c r="K98" s="47">
        <f t="shared" ref="K98" si="401">J98</f>
        <v>0</v>
      </c>
      <c r="L98" s="47">
        <f t="shared" ref="L98" si="402">K98</f>
        <v>0</v>
      </c>
      <c r="M98" s="47">
        <f t="shared" ref="M98" si="403">L98</f>
        <v>0</v>
      </c>
      <c r="N98" s="47">
        <f t="shared" ref="N98" si="404">M98</f>
        <v>0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05">C97/C83</f>
        <v>0.37516512549537651</v>
      </c>
      <c r="D99" s="30">
        <f t="shared" si="405"/>
        <v>0.36842105263157893</v>
      </c>
      <c r="E99" s="30">
        <f t="shared" si="405"/>
        <v>0.36287495130502534</v>
      </c>
      <c r="F99" s="30">
        <f t="shared" si="405"/>
        <v>0.3907860824742268</v>
      </c>
      <c r="G99" s="30">
        <f t="shared" si="405"/>
        <v>0.37939811349004343</v>
      </c>
      <c r="H99" s="30">
        <f t="shared" si="405"/>
        <v>0.39674306393244874</v>
      </c>
      <c r="I99" s="30">
        <f t="shared" si="405"/>
        <v>0.31880217304889358</v>
      </c>
      <c r="J99" s="49">
        <f>+I99</f>
        <v>0.31880217304889358</v>
      </c>
      <c r="K99" s="49">
        <f t="shared" ref="K99" si="406">+J99</f>
        <v>0.31880217304889358</v>
      </c>
      <c r="L99" s="49">
        <f t="shared" ref="L99" si="407">+K99</f>
        <v>0.31880217304889358</v>
      </c>
      <c r="M99" s="49">
        <f t="shared" ref="M99" si="408">+L99</f>
        <v>0.31880217304889358</v>
      </c>
      <c r="N99" s="49">
        <f t="shared" ref="N99" si="409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>+I100*(1+J101)</f>
        <v>41</v>
      </c>
      <c r="K100" s="9">
        <f t="shared" ref="K100:N100" si="410">+J100*(1+K101)</f>
        <v>41</v>
      </c>
      <c r="L100" s="9">
        <f t="shared" si="410"/>
        <v>41</v>
      </c>
      <c r="M100" s="9">
        <f t="shared" si="410"/>
        <v>41</v>
      </c>
      <c r="N100" s="9">
        <f t="shared" si="410"/>
        <v>41</v>
      </c>
    </row>
    <row r="101" spans="1:14" x14ac:dyDescent="0.2">
      <c r="A101" s="46" t="s">
        <v>129</v>
      </c>
      <c r="B101" s="47" t="str">
        <f t="shared" ref="B101" si="411">+IFERROR(B100/A100-1,"nm")</f>
        <v>nm</v>
      </c>
      <c r="C101" s="47">
        <f t="shared" ref="C101" si="412">+IFERROR(C100/B100-1,"nm")</f>
        <v>4.3478260869565188E-2</v>
      </c>
      <c r="D101" s="47">
        <f>+IFERROR(D100/C100-1,"nm")</f>
        <v>0.125</v>
      </c>
      <c r="E101" s="47">
        <f t="shared" ref="E101" si="413">+IFERROR(E100/D100-1,"nm")</f>
        <v>3.7037037037036979E-2</v>
      </c>
      <c r="F101" s="47">
        <f t="shared" ref="F101" si="414">+IFERROR(F100/E100-1,"nm")</f>
        <v>-0.1071428571428571</v>
      </c>
      <c r="G101" s="47">
        <f t="shared" ref="G101" si="415">+IFERROR(G100/F100-1,"nm")</f>
        <v>-0.12</v>
      </c>
      <c r="H101" s="47">
        <f t="shared" ref="H101" si="416">+IFERROR(H100/G100-1,"nm")</f>
        <v>4.5454545454545414E-2</v>
      </c>
      <c r="I101" s="47">
        <f t="shared" ref="I101" si="417">+IFERROR(I100/H100-1,"nm")</f>
        <v>-0.10869565217391308</v>
      </c>
      <c r="J101" s="47">
        <v>0</v>
      </c>
      <c r="K101" s="47">
        <f t="shared" ref="K101" si="418">J101</f>
        <v>0</v>
      </c>
      <c r="L101" s="47">
        <f t="shared" ref="L101" si="419">K101</f>
        <v>0</v>
      </c>
      <c r="M101" s="47">
        <f t="shared" ref="M101" si="420">L101</f>
        <v>0</v>
      </c>
      <c r="N101" s="47">
        <f t="shared" ref="N101" si="421">M101</f>
        <v>0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22">C100/C83</f>
        <v>1.2681638044914135E-2</v>
      </c>
      <c r="D102" s="30">
        <f t="shared" si="422"/>
        <v>1.2744866650932263E-2</v>
      </c>
      <c r="E102" s="30">
        <f t="shared" si="422"/>
        <v>1.090767432800935E-2</v>
      </c>
      <c r="F102" s="30">
        <f t="shared" si="422"/>
        <v>8.0541237113402053E-3</v>
      </c>
      <c r="G102" s="30">
        <f t="shared" si="422"/>
        <v>6.5878125467884411E-3</v>
      </c>
      <c r="H102" s="30">
        <f t="shared" si="422"/>
        <v>5.5488540410132689E-3</v>
      </c>
      <c r="I102" s="30">
        <f t="shared" si="422"/>
        <v>5.4326222340002651E-3</v>
      </c>
      <c r="J102" s="47">
        <f t="shared" ref="J102:N102" si="423">+IFERROR(J100/J$21,"nm")</f>
        <v>2.2339671988230807E-3</v>
      </c>
      <c r="K102" s="47">
        <f t="shared" si="423"/>
        <v>2.2339671988230807E-3</v>
      </c>
      <c r="L102" s="47">
        <f t="shared" si="423"/>
        <v>2.2339671988230807E-3</v>
      </c>
      <c r="M102" s="47">
        <f t="shared" si="423"/>
        <v>2.2339671988230807E-3</v>
      </c>
      <c r="N102" s="47">
        <f t="shared" si="423"/>
        <v>2.2339671988230807E-3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24">C100/C110</f>
        <v>0.20512820512820512</v>
      </c>
      <c r="D103" s="54">
        <f t="shared" si="424"/>
        <v>0.24</v>
      </c>
      <c r="E103" s="54">
        <f t="shared" si="424"/>
        <v>0.21875</v>
      </c>
      <c r="F103" s="54">
        <f t="shared" si="424"/>
        <v>0.2109704641350211</v>
      </c>
      <c r="G103" s="54">
        <f t="shared" si="424"/>
        <v>0.20560747663551401</v>
      </c>
      <c r="H103" s="54">
        <f t="shared" si="424"/>
        <v>0.15972222222222221</v>
      </c>
      <c r="I103" s="54">
        <f t="shared" si="424"/>
        <v>0.13531353135313531</v>
      </c>
      <c r="J103" s="49">
        <f>J100/J110</f>
        <v>0.13531353135313531</v>
      </c>
      <c r="K103" s="49">
        <f t="shared" ref="K103:N103" si="425">K100/K110</f>
        <v>0.13531353135313531</v>
      </c>
      <c r="L103" s="49">
        <f t="shared" si="425"/>
        <v>0.13531353135313531</v>
      </c>
      <c r="M103" s="49">
        <f t="shared" si="425"/>
        <v>0.13531353135313531</v>
      </c>
      <c r="N103" s="49">
        <f t="shared" si="425"/>
        <v>0.13531353135313531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>+I104*(1+J105)</f>
        <v>2365</v>
      </c>
      <c r="K104" s="9">
        <f t="shared" ref="K104:N104" si="426">+J104*(1+K105)</f>
        <v>2365</v>
      </c>
      <c r="L104" s="9">
        <f t="shared" si="426"/>
        <v>2365</v>
      </c>
      <c r="M104" s="9">
        <f t="shared" si="426"/>
        <v>2365</v>
      </c>
      <c r="N104" s="9">
        <f t="shared" si="426"/>
        <v>2365</v>
      </c>
    </row>
    <row r="105" spans="1:14" x14ac:dyDescent="0.2">
      <c r="A105" s="46" t="s">
        <v>129</v>
      </c>
      <c r="B105" s="47" t="str">
        <f t="shared" ref="B105" si="427">+IFERROR(B104/A104-1,"nm")</f>
        <v>nm</v>
      </c>
      <c r="C105" s="47">
        <f t="shared" ref="C105" si="428">+IFERROR(C104/B104-1,"nm")</f>
        <v>4.5100401606425704</v>
      </c>
      <c r="D105" s="47">
        <f t="shared" ref="D105" si="429">+IFERROR(D104/C104-1,"nm")</f>
        <v>9.8396501457725938E-2</v>
      </c>
      <c r="E105" s="47">
        <f t="shared" ref="E105" si="430">+IFERROR(E104/D104-1,"nm")</f>
        <v>0.19907100199071004</v>
      </c>
      <c r="F105" s="47">
        <f t="shared" ref="F105" si="431">+IFERROR(F104/E104-1,"nm")</f>
        <v>0.31488655229662421</v>
      </c>
      <c r="G105" s="47">
        <f t="shared" ref="G105" si="432">+IFERROR(G104/F104-1,"nm")</f>
        <v>4.7979797979798011E-2</v>
      </c>
      <c r="H105" s="47">
        <f t="shared" ref="H105" si="433">+IFERROR(H104/G104-1,"nm")</f>
        <v>0.30240963855421676</v>
      </c>
      <c r="I105" s="47">
        <f t="shared" ref="I105" si="434">+IFERROR(I104/H104-1,"nm")</f>
        <v>-0.27073697193956214</v>
      </c>
      <c r="J105" s="47">
        <v>0</v>
      </c>
      <c r="K105" s="47">
        <f t="shared" ref="K105:N105" si="435">J105</f>
        <v>0</v>
      </c>
      <c r="L105" s="47">
        <f t="shared" si="435"/>
        <v>0</v>
      </c>
      <c r="M105" s="47">
        <f t="shared" si="435"/>
        <v>0</v>
      </c>
      <c r="N105" s="47">
        <f t="shared" si="435"/>
        <v>0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36">C104/C83</f>
        <v>0.36248348745046233</v>
      </c>
      <c r="D106" s="56">
        <f t="shared" si="436"/>
        <v>0.35567618598064671</v>
      </c>
      <c r="E106" s="56">
        <f t="shared" si="436"/>
        <v>0.35196727697701596</v>
      </c>
      <c r="F106" s="56">
        <f t="shared" si="436"/>
        <v>0.38273195876288657</v>
      </c>
      <c r="G106" s="56">
        <f t="shared" si="436"/>
        <v>0.37281030094325496</v>
      </c>
      <c r="H106" s="56">
        <f t="shared" si="436"/>
        <v>0.39119420989143544</v>
      </c>
      <c r="I106" s="56">
        <f t="shared" si="436"/>
        <v>0.31336955081489332</v>
      </c>
      <c r="J106" s="47">
        <f t="shared" ref="J106:N106" si="437">+IFERROR(J104/J$21,"nm")</f>
        <v>0.12886176646869721</v>
      </c>
      <c r="K106" s="47">
        <f t="shared" si="437"/>
        <v>0.12886176646869721</v>
      </c>
      <c r="L106" s="47">
        <f t="shared" si="437"/>
        <v>0.12886176646869721</v>
      </c>
      <c r="M106" s="47">
        <f t="shared" si="437"/>
        <v>0.12886176646869721</v>
      </c>
      <c r="N106" s="47">
        <f t="shared" si="437"/>
        <v>0.12886176646869721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>+I107*(1+J108)</f>
        <v>78</v>
      </c>
      <c r="K107" s="9">
        <f t="shared" ref="J107:N107" si="438">+J107*(1+J108)</f>
        <v>78</v>
      </c>
      <c r="L107" s="9">
        <f t="shared" si="438"/>
        <v>78</v>
      </c>
      <c r="M107" s="9">
        <f t="shared" si="438"/>
        <v>78</v>
      </c>
      <c r="N107" s="9">
        <f t="shared" si="438"/>
        <v>78</v>
      </c>
    </row>
    <row r="108" spans="1:14" x14ac:dyDescent="0.2">
      <c r="A108" s="46" t="s">
        <v>129</v>
      </c>
      <c r="B108" s="47" t="str">
        <f t="shared" ref="B108" si="439">+IFERROR(B107/A107-1,"nm")</f>
        <v>nm</v>
      </c>
      <c r="C108" s="47">
        <f t="shared" ref="C108" si="440">+IFERROR(C107/B107-1,"nm")</f>
        <v>-0.3623188405797102</v>
      </c>
      <c r="D108" s="47">
        <f t="shared" ref="D108" si="441">+IFERROR(D107/C107-1,"nm")</f>
        <v>0.15909090909090917</v>
      </c>
      <c r="E108" s="47">
        <f t="shared" ref="E108" si="442">+IFERROR(E107/D107-1,"nm")</f>
        <v>0.49019607843137258</v>
      </c>
      <c r="F108" s="47">
        <f t="shared" ref="F108" si="443">+IFERROR(F107/E107-1,"nm")</f>
        <v>-0.35526315789473684</v>
      </c>
      <c r="G108" s="47">
        <f t="shared" ref="G108" si="444">+IFERROR(G107/F107-1,"nm")</f>
        <v>0.55102040816326525</v>
      </c>
      <c r="H108" s="47">
        <f t="shared" ref="H108" si="445">+IFERROR(H107/G107-1,"nm")</f>
        <v>0.23684210526315796</v>
      </c>
      <c r="I108" s="47">
        <f t="shared" ref="I108" si="446">+IFERROR(I107/H107-1,"nm")</f>
        <v>-0.17021276595744683</v>
      </c>
      <c r="J108" s="47"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51">C107/C83</f>
        <v>1.1624834874504624E-2</v>
      </c>
      <c r="D109" s="30">
        <f t="shared" si="451"/>
        <v>1.2036818503658248E-2</v>
      </c>
      <c r="E109" s="30">
        <f t="shared" si="451"/>
        <v>1.4803272302298403E-2</v>
      </c>
      <c r="F109" s="30">
        <f t="shared" si="451"/>
        <v>7.8930412371134018E-3</v>
      </c>
      <c r="G109" s="30">
        <f t="shared" si="451"/>
        <v>1.1378948944452762E-2</v>
      </c>
      <c r="H109" s="30">
        <f t="shared" si="451"/>
        <v>1.1338962605548853E-2</v>
      </c>
      <c r="I109" s="30">
        <f t="shared" si="451"/>
        <v>1.0335232542732211E-2</v>
      </c>
      <c r="J109" s="49">
        <f>J107/J83</f>
        <v>1.0335232542732211E-2</v>
      </c>
      <c r="K109" s="49">
        <f t="shared" ref="K109:N109" si="452">K107/K83</f>
        <v>1.0335232542732211E-2</v>
      </c>
      <c r="L109" s="49">
        <f t="shared" si="452"/>
        <v>1.0335232542732211E-2</v>
      </c>
      <c r="M109" s="49">
        <f t="shared" si="452"/>
        <v>1.0335232542732211E-2</v>
      </c>
      <c r="N109" s="49">
        <f t="shared" si="452"/>
        <v>1.0335232542732211E-2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+I110*(1+J111)</f>
        <v>303</v>
      </c>
      <c r="K110" s="9">
        <f t="shared" ref="K110:N110" si="453">+J110*(1+K111)</f>
        <v>303</v>
      </c>
      <c r="L110" s="9">
        <f t="shared" si="453"/>
        <v>303</v>
      </c>
      <c r="M110" s="9">
        <f t="shared" si="453"/>
        <v>303</v>
      </c>
      <c r="N110" s="9">
        <f t="shared" si="453"/>
        <v>303</v>
      </c>
    </row>
    <row r="111" spans="1:14" x14ac:dyDescent="0.2">
      <c r="A111" s="46" t="s">
        <v>129</v>
      </c>
      <c r="B111" s="47" t="str">
        <f t="shared" ref="B111" si="454">+IFERROR(B110/A110-1,"nm")</f>
        <v>nm</v>
      </c>
      <c r="C111" s="47">
        <f t="shared" ref="C111" si="455">+IFERROR(C110/B110-1,"nm")</f>
        <v>-7.8740157480314932E-2</v>
      </c>
      <c r="D111" s="47">
        <f t="shared" ref="D111" si="456">+IFERROR(D110/C110-1,"nm")</f>
        <v>-3.8461538461538436E-2</v>
      </c>
      <c r="E111" s="47">
        <f t="shared" ref="E111" si="457">+IFERROR(E110/D110-1,"nm")</f>
        <v>0.13777777777777778</v>
      </c>
      <c r="F111" s="47">
        <f t="shared" ref="F111" si="458">+IFERROR(F110/E110-1,"nm")</f>
        <v>-7.421875E-2</v>
      </c>
      <c r="G111" s="47">
        <f t="shared" ref="G111" si="459">+IFERROR(G110/F110-1,"nm")</f>
        <v>-9.7046413502109741E-2</v>
      </c>
      <c r="H111" s="47">
        <f t="shared" ref="H111" si="460">+IFERROR(H110/G110-1,"nm")</f>
        <v>0.34579439252336441</v>
      </c>
      <c r="I111" s="47">
        <f t="shared" ref="I111" si="461">+IFERROR(I110/H110-1,"nm")</f>
        <v>5.2083333333333259E-2</v>
      </c>
      <c r="J111" s="47">
        <v>0</v>
      </c>
      <c r="K111" s="47">
        <f t="shared" ref="K111:N111" si="462">J111</f>
        <v>0</v>
      </c>
      <c r="L111" s="47">
        <f t="shared" si="462"/>
        <v>0</v>
      </c>
      <c r="M111" s="47">
        <f t="shared" si="462"/>
        <v>0</v>
      </c>
      <c r="N111" s="47">
        <f t="shared" si="462"/>
        <v>0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63">C110/C83</f>
        <v>6.1822985468956405E-2</v>
      </c>
      <c r="D112" s="30">
        <f t="shared" si="463"/>
        <v>5.31036110455511E-2</v>
      </c>
      <c r="E112" s="30">
        <f t="shared" si="463"/>
        <v>4.9863654070899883E-2</v>
      </c>
      <c r="F112" s="30">
        <f t="shared" si="463"/>
        <v>3.817654639175258E-2</v>
      </c>
      <c r="G112" s="30">
        <f t="shared" si="463"/>
        <v>3.2040724659380147E-2</v>
      </c>
      <c r="H112" s="30">
        <f t="shared" si="463"/>
        <v>3.4740651387213509E-2</v>
      </c>
      <c r="I112" s="30">
        <f t="shared" si="463"/>
        <v>4.0148403339075128E-2</v>
      </c>
      <c r="J112" s="30">
        <f>J110/J83</f>
        <v>4.0148403339075128E-2</v>
      </c>
      <c r="K112" s="30">
        <f>K110/K83</f>
        <v>4.0148403339075128E-2</v>
      </c>
      <c r="L112" s="30">
        <f t="shared" ref="L112:N112" si="464">L110/L83</f>
        <v>4.0148403339075128E-2</v>
      </c>
      <c r="M112" s="30">
        <f t="shared" si="464"/>
        <v>4.0148403339075128E-2</v>
      </c>
      <c r="N112" s="30">
        <f t="shared" si="464"/>
        <v>4.0148403339075128E-2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+I114*(1+J115)</f>
        <v>5955</v>
      </c>
      <c r="K114" s="9">
        <f t="shared" ref="K114:N114" si="465">+J114*(1+K115)</f>
        <v>5955</v>
      </c>
      <c r="L114" s="9">
        <f t="shared" si="465"/>
        <v>5955</v>
      </c>
      <c r="M114" s="9">
        <f t="shared" si="465"/>
        <v>5955</v>
      </c>
      <c r="N114" s="9">
        <f t="shared" si="465"/>
        <v>5955</v>
      </c>
    </row>
    <row r="115" spans="1:14" x14ac:dyDescent="0.2">
      <c r="A115" s="44" t="s">
        <v>129</v>
      </c>
      <c r="B115" s="47" t="str">
        <f t="shared" ref="B115" si="466">+IFERROR(B114/A114-1,"nm")</f>
        <v>nm</v>
      </c>
      <c r="C115" s="47">
        <f t="shared" ref="C115" si="467">+IFERROR(C114/B114-1,"nm")</f>
        <v>0.15099337748344377</v>
      </c>
      <c r="D115" s="47">
        <f t="shared" ref="D115" si="468">+IFERROR(D114/C114-1,"nm")</f>
        <v>4.4510932105868815</v>
      </c>
      <c r="E115" s="47">
        <f t="shared" ref="E115" si="469">+IFERROR(E114/D114-1,"nm")</f>
        <v>9.0563647878403986E-2</v>
      </c>
      <c r="F115" s="47">
        <f t="shared" ref="F115" si="470">+IFERROR(F114/E114-1,"nm")</f>
        <v>1.7034456058846237E-2</v>
      </c>
      <c r="G115" s="47">
        <f t="shared" ref="G115" si="471">+IFERROR(G114/F114-1,"nm")</f>
        <v>-4.3014845831747195E-2</v>
      </c>
      <c r="H115" s="47">
        <f t="shared" ref="H115" si="472">+IFERROR(H114/G114-1,"nm")</f>
        <v>6.2649164677804237E-2</v>
      </c>
      <c r="I115" s="47">
        <f t="shared" ref="I115" si="473">+IFERROR(I114/H114-1,"nm")</f>
        <v>0.11454239191465465</v>
      </c>
      <c r="J115" s="47">
        <v>0</v>
      </c>
      <c r="K115" s="47">
        <f t="shared" ref="K115" si="474">J115</f>
        <v>0</v>
      </c>
      <c r="L115" s="47">
        <f t="shared" ref="L115" si="475">K115</f>
        <v>0</v>
      </c>
      <c r="M115" s="47">
        <f t="shared" ref="M115" si="476">L115</f>
        <v>0</v>
      </c>
      <c r="N115" s="47">
        <f t="shared" ref="N115" si="477">M115</f>
        <v>0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4111</v>
      </c>
      <c r="K116" s="3">
        <f t="shared" ref="K116" si="478">+J116*(1+K117)</f>
        <v>4111</v>
      </c>
      <c r="L116" s="3">
        <f t="shared" ref="L116" si="479">+K116*(1+L117)</f>
        <v>4111</v>
      </c>
      <c r="M116" s="3">
        <f t="shared" ref="M116" si="480">+L116*(1+M117)</f>
        <v>4111</v>
      </c>
      <c r="N116" s="3">
        <f t="shared" ref="N116" si="481">+M116*(1+N117)</f>
        <v>4111</v>
      </c>
    </row>
    <row r="117" spans="1:14" x14ac:dyDescent="0.2">
      <c r="A117" s="44" t="s">
        <v>129</v>
      </c>
      <c r="B117" s="47" t="str">
        <f t="shared" ref="B117" si="482">+IFERROR(B116/A116-1,"nm")</f>
        <v>nm</v>
      </c>
      <c r="C117" s="47">
        <f t="shared" ref="C117" si="483">+IFERROR(C116/B116-1,"nm")</f>
        <v>0.26106194690265494</v>
      </c>
      <c r="D117" s="47">
        <f t="shared" ref="D117" si="484">+IFERROR(D116/C116-1,"nm")</f>
        <v>4.7631578947368425</v>
      </c>
      <c r="E117" s="47">
        <f t="shared" ref="E117" si="485">+IFERROR(E116/D116-1,"nm")</f>
        <v>8.8280060882800715E-2</v>
      </c>
      <c r="F117" s="47">
        <f t="shared" ref="F117" si="486">+IFERROR(F116/E116-1,"nm")</f>
        <v>1.3146853146853044E-2</v>
      </c>
      <c r="G117" s="47">
        <f t="shared" ref="G117" si="487">+IFERROR(G116/F116-1,"nm")</f>
        <v>-4.7763666482606326E-2</v>
      </c>
      <c r="H117" s="47">
        <f t="shared" ref="H117" si="488">+IFERROR(H116/G116-1,"nm")</f>
        <v>6.0887213685126174E-2</v>
      </c>
      <c r="I117" s="47">
        <f t="shared" ref="I117" si="489">+IFERROR(I116/H116-1,"nm")</f>
        <v>0.12353101940420874</v>
      </c>
      <c r="J117" s="47">
        <v>0</v>
      </c>
      <c r="K117" s="47">
        <f t="shared" ref="K117:K118" si="490">J117</f>
        <v>0</v>
      </c>
      <c r="L117" s="47">
        <f t="shared" ref="L117:L118" si="491">K117</f>
        <v>0</v>
      </c>
      <c r="M117" s="47">
        <f t="shared" ref="M117:M118" si="492">L117</f>
        <v>0</v>
      </c>
      <c r="N117" s="47">
        <f t="shared" ref="N117:N118" si="493">M117</f>
        <v>0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490"/>
        <v>0.17</v>
      </c>
      <c r="L118" s="47">
        <f t="shared" si="491"/>
        <v>0.17</v>
      </c>
      <c r="M118" s="47">
        <f t="shared" si="492"/>
        <v>0.17</v>
      </c>
      <c r="N118" s="47">
        <f t="shared" si="493"/>
        <v>0.17</v>
      </c>
    </row>
    <row r="119" spans="1:14" x14ac:dyDescent="0.2">
      <c r="A119" s="44" t="s">
        <v>138</v>
      </c>
      <c r="B119" s="47" t="str">
        <f t="shared" ref="B119:I119" si="494">+IFERROR(B117-B118,"nm")</f>
        <v>nm</v>
      </c>
      <c r="C119" s="47">
        <f t="shared" si="494"/>
        <v>6.1946902654930192E-5</v>
      </c>
      <c r="D119" s="47">
        <f t="shared" si="494"/>
        <v>1.5789473684257871E-4</v>
      </c>
      <c r="E119" s="47">
        <f t="shared" si="494"/>
        <v>2.8006088280072006E-4</v>
      </c>
      <c r="F119" s="47">
        <f t="shared" si="494"/>
        <v>1.4685314685304422E-4</v>
      </c>
      <c r="G119" s="47">
        <f t="shared" si="494"/>
        <v>2.3633351739367481E-4</v>
      </c>
      <c r="H119" s="47">
        <f t="shared" si="494"/>
        <v>-1.1278631487382507E-4</v>
      </c>
      <c r="I119" s="47">
        <f t="shared" si="494"/>
        <v>-4.646898059579127E-2</v>
      </c>
      <c r="J119" s="49">
        <v>0</v>
      </c>
      <c r="K119" s="49">
        <f t="shared" ref="K119" si="495">+J119</f>
        <v>0</v>
      </c>
      <c r="L119" s="49">
        <f t="shared" ref="L119" si="496">+K119</f>
        <v>0</v>
      </c>
      <c r="M119" s="49">
        <f t="shared" ref="M119" si="497">+L119</f>
        <v>0</v>
      </c>
      <c r="N119" s="49">
        <f t="shared" ref="N119" si="498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1610</v>
      </c>
      <c r="K120" s="3">
        <f t="shared" ref="K120" si="499">+J120*(1+K121)</f>
        <v>1610</v>
      </c>
      <c r="L120" s="3">
        <f t="shared" ref="L120" si="500">+K120*(1+L121)</f>
        <v>1610</v>
      </c>
      <c r="M120" s="3">
        <f t="shared" ref="M120" si="501">+L120*(1+M121)</f>
        <v>1610</v>
      </c>
      <c r="N120" s="3">
        <f t="shared" ref="N120" si="502">+M120*(1+N121)</f>
        <v>1610</v>
      </c>
    </row>
    <row r="121" spans="1:14" x14ac:dyDescent="0.2">
      <c r="A121" s="44" t="s">
        <v>129</v>
      </c>
      <c r="B121" s="47" t="str">
        <f t="shared" ref="B121" si="503">+IFERROR(B120/A120-1,"nm")</f>
        <v>nm</v>
      </c>
      <c r="C121" s="47">
        <f t="shared" ref="C121" si="504">+IFERROR(C120/B120-1,"nm")</f>
        <v>-8.6956521739129933E-3</v>
      </c>
      <c r="D121" s="47">
        <f t="shared" ref="D121" si="505">+IFERROR(D120/C120-1,"nm")</f>
        <v>4.1973684210526319</v>
      </c>
      <c r="E121" s="47">
        <f t="shared" ref="E121" si="506">+IFERROR(E120/D120-1,"nm")</f>
        <v>0.13670886075949373</v>
      </c>
      <c r="F121" s="47">
        <f t="shared" ref="F121" si="507">+IFERROR(F120/E120-1,"nm")</f>
        <v>3.563474387527843E-2</v>
      </c>
      <c r="G121" s="47">
        <f t="shared" ref="G121" si="508">+IFERROR(G120/F120-1,"nm")</f>
        <v>-2.1505376344086002E-2</v>
      </c>
      <c r="H121" s="47">
        <f t="shared" ref="H121" si="509">+IFERROR(H120/G120-1,"nm")</f>
        <v>9.4505494505494614E-2</v>
      </c>
      <c r="I121" s="47">
        <f t="shared" ref="I121" si="510">+IFERROR(I120/H120-1,"nm")</f>
        <v>7.7643908969210251E-2</v>
      </c>
      <c r="J121" s="47">
        <v>0</v>
      </c>
      <c r="K121" s="47">
        <f t="shared" ref="K121:K122" si="511">J121</f>
        <v>0</v>
      </c>
      <c r="L121" s="47">
        <f t="shared" ref="L121:L122" si="512">K121</f>
        <v>0</v>
      </c>
      <c r="M121" s="47">
        <f t="shared" ref="M121:M122" si="513">L121</f>
        <v>0</v>
      </c>
      <c r="N121" s="47">
        <f t="shared" ref="N121:N122" si="514">M121</f>
        <v>0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11"/>
        <v>0.12</v>
      </c>
      <c r="L122" s="47">
        <f t="shared" si="512"/>
        <v>0.12</v>
      </c>
      <c r="M122" s="47">
        <f t="shared" si="513"/>
        <v>0.12</v>
      </c>
      <c r="N122" s="47">
        <f t="shared" si="514"/>
        <v>0.12</v>
      </c>
    </row>
    <row r="123" spans="1:14" x14ac:dyDescent="0.2">
      <c r="A123" s="44" t="s">
        <v>138</v>
      </c>
      <c r="B123" s="47" t="str">
        <f t="shared" ref="B123:I123" si="515">+IFERROR(B121-B122,"nm")</f>
        <v>nm</v>
      </c>
      <c r="C123" s="47">
        <f t="shared" si="515"/>
        <v>3.0434782608700604E-4</v>
      </c>
      <c r="D123" s="47">
        <f t="shared" si="515"/>
        <v>3.6842105263179548E-4</v>
      </c>
      <c r="E123" s="47">
        <f t="shared" si="515"/>
        <v>-2.9113924050627737E-4</v>
      </c>
      <c r="F123" s="47">
        <f t="shared" si="515"/>
        <v>-3.6525612472156771E-4</v>
      </c>
      <c r="G123" s="47">
        <f t="shared" si="515"/>
        <v>4.9462365591399632E-4</v>
      </c>
      <c r="H123" s="47">
        <f t="shared" si="515"/>
        <v>-4.9450549450538728E-4</v>
      </c>
      <c r="I123" s="47">
        <f t="shared" si="515"/>
        <v>-4.2356091030789744E-2</v>
      </c>
      <c r="J123" s="49">
        <f>J121-J122</f>
        <v>-0.12</v>
      </c>
      <c r="K123" s="49">
        <f t="shared" ref="K123" si="516">+J123</f>
        <v>-0.12</v>
      </c>
      <c r="L123" s="49">
        <f t="shared" ref="L123" si="517">+K123</f>
        <v>-0.12</v>
      </c>
      <c r="M123" s="49">
        <f t="shared" ref="M123" si="518">+L123</f>
        <v>-0.12</v>
      </c>
      <c r="N123" s="49">
        <f t="shared" ref="N123" si="519">+M123</f>
        <v>-0.12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234</v>
      </c>
      <c r="K124" s="3">
        <f t="shared" ref="K124" si="520">+J124*(1+K125)</f>
        <v>234</v>
      </c>
      <c r="L124" s="3">
        <f t="shared" ref="L124" si="521">+K124*(1+L125)</f>
        <v>234</v>
      </c>
      <c r="M124" s="3">
        <f t="shared" ref="M124" si="522">+L124*(1+M125)</f>
        <v>234</v>
      </c>
      <c r="N124" s="3">
        <f t="shared" ref="N124" si="523">+M124*(1+N125)</f>
        <v>234</v>
      </c>
    </row>
    <row r="125" spans="1:14" x14ac:dyDescent="0.2">
      <c r="A125" s="44" t="s">
        <v>129</v>
      </c>
      <c r="B125" s="47" t="str">
        <f t="shared" ref="B125" si="524">+IFERROR(B124/A124-1,"nm")</f>
        <v>nm</v>
      </c>
      <c r="C125" s="47">
        <f t="shared" ref="C125" si="525">+IFERROR(C124/B124-1,"nm")</f>
        <v>-2.7397260273972601E-2</v>
      </c>
      <c r="D125" s="47">
        <f t="shared" ref="D125" si="526">+IFERROR(D124/C124-1,"nm")</f>
        <v>2.76056338028169</v>
      </c>
      <c r="E125" s="47">
        <f t="shared" ref="E125" si="527">+IFERROR(E124/D124-1,"nm")</f>
        <v>-8.6142322097378266E-2</v>
      </c>
      <c r="F125" s="47">
        <f t="shared" ref="F125" si="528">+IFERROR(F124/E124-1,"nm")</f>
        <v>-2.8688524590163911E-2</v>
      </c>
      <c r="G125" s="47">
        <f t="shared" ref="G125" si="529">+IFERROR(G124/F124-1,"nm")</f>
        <v>-9.7046413502109741E-2</v>
      </c>
      <c r="H125" s="47">
        <f t="shared" ref="H125" si="530">+IFERROR(H124/G124-1,"nm")</f>
        <v>-0.11214953271028039</v>
      </c>
      <c r="I125" s="47">
        <f t="shared" ref="I125" si="531">+IFERROR(I124/H124-1,"nm")</f>
        <v>0.23157894736842111</v>
      </c>
      <c r="J125" s="47">
        <v>0</v>
      </c>
      <c r="K125" s="47">
        <f t="shared" ref="K125" si="532">J125</f>
        <v>0</v>
      </c>
      <c r="L125" s="47">
        <f t="shared" ref="L125:L126" si="533">K125</f>
        <v>0</v>
      </c>
      <c r="M125" s="47">
        <f t="shared" ref="M125:M126" si="534">L125</f>
        <v>0</v>
      </c>
      <c r="N125" s="47">
        <f t="shared" ref="N125:N126" si="535">M125</f>
        <v>0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33"/>
        <v>0.28000000000000003</v>
      </c>
      <c r="M126" s="47">
        <f t="shared" si="534"/>
        <v>0.28000000000000003</v>
      </c>
      <c r="N126" s="47">
        <f t="shared" si="535"/>
        <v>0.28000000000000003</v>
      </c>
    </row>
    <row r="127" spans="1:14" x14ac:dyDescent="0.2">
      <c r="A127" s="44" t="s">
        <v>138</v>
      </c>
      <c r="B127" s="47" t="str">
        <f t="shared" ref="B127:I127" si="536">+IFERROR(B125-B126,"nm")</f>
        <v>nm</v>
      </c>
      <c r="C127" s="47">
        <f t="shared" si="536"/>
        <v>-3.9726027397260152E-4</v>
      </c>
      <c r="D127" s="47">
        <f t="shared" si="536"/>
        <v>-4.3661971831010504E-4</v>
      </c>
      <c r="E127" s="47">
        <f t="shared" si="536"/>
        <v>-0.17214232209737826</v>
      </c>
      <c r="F127" s="47">
        <f t="shared" si="536"/>
        <v>3.1147540983609071E-4</v>
      </c>
      <c r="G127" s="47">
        <f t="shared" si="536"/>
        <v>-4.6413502109737825E-5</v>
      </c>
      <c r="H127" s="47">
        <f t="shared" si="536"/>
        <v>-1.4953271028038395E-4</v>
      </c>
      <c r="I127" s="47">
        <f t="shared" si="536"/>
        <v>-4.842105263157892E-2</v>
      </c>
      <c r="J127" s="49">
        <f>J125-J126</f>
        <v>-0.28000000000000003</v>
      </c>
      <c r="K127" s="49">
        <f t="shared" ref="K127" si="537">+J127</f>
        <v>-0.28000000000000003</v>
      </c>
      <c r="L127" s="49">
        <f t="shared" ref="L127" si="538">+K127</f>
        <v>-0.28000000000000003</v>
      </c>
      <c r="M127" s="49">
        <f t="shared" ref="M127" si="539">+L127</f>
        <v>-0.28000000000000003</v>
      </c>
      <c r="N127" s="49">
        <f t="shared" ref="N127" si="540">+M127</f>
        <v>-0.28000000000000003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41">C135+C131</f>
        <v>1020</v>
      </c>
      <c r="D128" s="55">
        <f t="shared" si="541"/>
        <v>998</v>
      </c>
      <c r="E128" s="55">
        <f t="shared" si="541"/>
        <v>1244</v>
      </c>
      <c r="F128" s="55">
        <f t="shared" si="541"/>
        <v>1376</v>
      </c>
      <c r="G128" s="55">
        <f t="shared" si="541"/>
        <v>1230</v>
      </c>
      <c r="H128" s="55">
        <f t="shared" si="541"/>
        <v>1573</v>
      </c>
      <c r="I128" s="55">
        <f t="shared" si="541"/>
        <v>1938</v>
      </c>
      <c r="J128" s="9">
        <f>+I128*(1+J129)</f>
        <v>1938</v>
      </c>
      <c r="K128" s="9">
        <f t="shared" ref="K128:N128" si="542">+J128*(1+K129)</f>
        <v>1938</v>
      </c>
      <c r="L128" s="9">
        <f t="shared" si="542"/>
        <v>1938</v>
      </c>
      <c r="M128" s="9">
        <f t="shared" si="542"/>
        <v>1938</v>
      </c>
      <c r="N128" s="9">
        <f t="shared" si="542"/>
        <v>1938</v>
      </c>
    </row>
    <row r="129" spans="1:14" x14ac:dyDescent="0.2">
      <c r="A129" s="46" t="s">
        <v>129</v>
      </c>
      <c r="B129" s="47" t="str">
        <f t="shared" ref="B129" si="543">+IFERROR(B128/A128-1,"nm")</f>
        <v>nm</v>
      </c>
      <c r="C129" s="47">
        <f t="shared" ref="C129" si="544">+IFERROR(C128/B128-1,"nm")</f>
        <v>4.9261083743843415E-3</v>
      </c>
      <c r="D129" s="47">
        <f t="shared" ref="D129" si="545">+IFERROR(D128/C128-1,"nm")</f>
        <v>-2.1568627450980427E-2</v>
      </c>
      <c r="E129" s="47">
        <f t="shared" ref="E129" si="546">+IFERROR(E128/D128-1,"nm")</f>
        <v>0.2464929859719438</v>
      </c>
      <c r="F129" s="47">
        <f t="shared" ref="F129" si="547">+IFERROR(F128/E128-1,"nm")</f>
        <v>0.10610932475884249</v>
      </c>
      <c r="G129" s="47">
        <f t="shared" ref="G129" si="548">+IFERROR(G128/F128-1,"nm")</f>
        <v>-0.10610465116279066</v>
      </c>
      <c r="H129" s="47">
        <f t="shared" ref="H129" si="549">+IFERROR(H128/G128-1,"nm")</f>
        <v>0.27886178861788613</v>
      </c>
      <c r="I129" s="47">
        <f t="shared" ref="I129" si="550">+IFERROR(I128/H128-1,"nm")</f>
        <v>0.23204068658614108</v>
      </c>
      <c r="J129" s="47">
        <v>0</v>
      </c>
      <c r="K129" s="47">
        <f t="shared" ref="K129" si="551">J129</f>
        <v>0</v>
      </c>
      <c r="L129" s="47">
        <f t="shared" ref="L129" si="552">K129</f>
        <v>0</v>
      </c>
      <c r="M129" s="47">
        <f t="shared" ref="M129" si="553">L129</f>
        <v>0</v>
      </c>
      <c r="N129" s="47">
        <f t="shared" ref="N129" si="554">M129</f>
        <v>0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55">C128/C114</f>
        <v>1.1737629459148446</v>
      </c>
      <c r="D130" s="30">
        <f t="shared" si="555"/>
        <v>0.21068186616001688</v>
      </c>
      <c r="E130" s="30">
        <f t="shared" si="555"/>
        <v>0.2408052651955091</v>
      </c>
      <c r="F130" s="30">
        <f t="shared" si="555"/>
        <v>0.26189569851541683</v>
      </c>
      <c r="G130" s="30">
        <f t="shared" si="555"/>
        <v>0.24463007159904535</v>
      </c>
      <c r="H130" s="30">
        <f t="shared" si="555"/>
        <v>0.2944038929440389</v>
      </c>
      <c r="I130" s="30">
        <f t="shared" si="555"/>
        <v>0.32544080604534004</v>
      </c>
      <c r="J130" s="49">
        <f>+I130</f>
        <v>0.32544080604534004</v>
      </c>
      <c r="K130" s="49">
        <f t="shared" ref="K130" si="556">+J130</f>
        <v>0.32544080604534004</v>
      </c>
      <c r="L130" s="49">
        <f t="shared" ref="L130" si="557">+K130</f>
        <v>0.32544080604534004</v>
      </c>
      <c r="M130" s="49">
        <f t="shared" ref="M130" si="558">+L130</f>
        <v>0.32544080604534004</v>
      </c>
      <c r="N130" s="49">
        <f t="shared" ref="N130" si="559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>+I131*(1+J132)</f>
        <v>42</v>
      </c>
      <c r="K131" s="9">
        <f t="shared" ref="K131:N131" si="560">+J131*(1+K132)</f>
        <v>42</v>
      </c>
      <c r="L131" s="9">
        <f t="shared" si="560"/>
        <v>42</v>
      </c>
      <c r="M131" s="9">
        <f t="shared" si="560"/>
        <v>42</v>
      </c>
      <c r="N131" s="9">
        <f t="shared" si="560"/>
        <v>42</v>
      </c>
    </row>
    <row r="132" spans="1:14" x14ac:dyDescent="0.2">
      <c r="A132" s="46" t="s">
        <v>129</v>
      </c>
      <c r="B132" s="47" t="str">
        <f t="shared" ref="B132" si="561">+IFERROR(B131/A131-1,"nm")</f>
        <v>nm</v>
      </c>
      <c r="C132" s="47">
        <f t="shared" ref="C132" si="562">+IFERROR(C131/B131-1,"nm")</f>
        <v>-0.18181818181818177</v>
      </c>
      <c r="D132" s="47">
        <f t="shared" ref="D132" si="563">+IFERROR(D131/C131-1,"nm")</f>
        <v>0</v>
      </c>
      <c r="E132" s="47">
        <f t="shared" ref="E132" si="564">+IFERROR(E131/D131-1,"nm")</f>
        <v>2.0555555555555554</v>
      </c>
      <c r="F132" s="47">
        <f t="shared" ref="F132" si="565">+IFERROR(F131/E131-1,"nm")</f>
        <v>-3.6363636363636376E-2</v>
      </c>
      <c r="G132" s="47">
        <f t="shared" ref="G132" si="566">+IFERROR(G131/F131-1,"nm")</f>
        <v>-0.13207547169811318</v>
      </c>
      <c r="H132" s="47">
        <f t="shared" ref="H132" si="567">+IFERROR(H131/G131-1,"nm")</f>
        <v>-6.5217391304347783E-2</v>
      </c>
      <c r="I132" s="47">
        <f t="shared" ref="I132" si="568">+IFERROR(I131/H131-1,"nm")</f>
        <v>-2.3255813953488413E-2</v>
      </c>
      <c r="J132" s="47">
        <v>0</v>
      </c>
      <c r="K132" s="47">
        <f t="shared" ref="K132" si="569">J132</f>
        <v>0</v>
      </c>
      <c r="L132" s="47">
        <f t="shared" ref="L132" si="570">K132</f>
        <v>0</v>
      </c>
      <c r="M132" s="47">
        <f t="shared" ref="M132" si="571">L132</f>
        <v>0</v>
      </c>
      <c r="N132" s="47">
        <f t="shared" ref="N132" si="572">M132</f>
        <v>0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573">C131/C114</f>
        <v>2.0713463751438434E-2</v>
      </c>
      <c r="D133" s="30">
        <f t="shared" si="573"/>
        <v>3.7998733375554147E-3</v>
      </c>
      <c r="E133" s="30">
        <f t="shared" si="573"/>
        <v>1.064653503677894E-2</v>
      </c>
      <c r="F133" s="30">
        <f t="shared" si="573"/>
        <v>1.0087552341073468E-2</v>
      </c>
      <c r="G133" s="30">
        <f t="shared" si="573"/>
        <v>9.148766905330152E-3</v>
      </c>
      <c r="H133" s="30">
        <f t="shared" si="573"/>
        <v>8.0479131574022079E-3</v>
      </c>
      <c r="I133" s="30">
        <f t="shared" si="573"/>
        <v>7.0528967254408059E-3</v>
      </c>
      <c r="J133" s="47">
        <f t="shared" ref="J133:N133" si="574">+IFERROR(J131/J$21,"nm")</f>
        <v>2.2884542036724241E-3</v>
      </c>
      <c r="K133" s="47">
        <f t="shared" si="574"/>
        <v>2.2884542036724241E-3</v>
      </c>
      <c r="L133" s="47">
        <f t="shared" si="574"/>
        <v>2.2884542036724241E-3</v>
      </c>
      <c r="M133" s="47">
        <f t="shared" si="574"/>
        <v>2.2884542036724241E-3</v>
      </c>
      <c r="N133" s="47">
        <f t="shared" si="574"/>
        <v>2.2884542036724241E-3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575">C131/C141</f>
        <v>8.0717488789237665E-2</v>
      </c>
      <c r="D134" s="30">
        <f t="shared" si="575"/>
        <v>8.0717488789237665E-2</v>
      </c>
      <c r="E134" s="30">
        <f t="shared" si="575"/>
        <v>0.16224188790560473</v>
      </c>
      <c r="F134" s="30">
        <f t="shared" si="575"/>
        <v>0.16257668711656442</v>
      </c>
      <c r="G134" s="30">
        <f t="shared" si="575"/>
        <v>0.1554054054054054</v>
      </c>
      <c r="H134" s="30">
        <f t="shared" si="575"/>
        <v>0.14144736842105263</v>
      </c>
      <c r="I134" s="30">
        <f t="shared" si="575"/>
        <v>0.15328467153284672</v>
      </c>
      <c r="J134" s="49">
        <f>J131/J141</f>
        <v>0.15328467153284672</v>
      </c>
      <c r="K134" s="49">
        <f t="shared" ref="K134:N134" si="576">K131/K141</f>
        <v>0.15328467153284672</v>
      </c>
      <c r="L134" s="49">
        <f t="shared" si="576"/>
        <v>0.15328467153284672</v>
      </c>
      <c r="M134" s="49">
        <f t="shared" si="576"/>
        <v>0.15328467153284672</v>
      </c>
      <c r="N134" s="49">
        <f t="shared" si="576"/>
        <v>0.15328467153284672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>+I135*(1+J136)</f>
        <v>1896</v>
      </c>
      <c r="K135" s="9">
        <f t="shared" ref="K135:N135" si="577">+J135*(1+K136)</f>
        <v>1896</v>
      </c>
      <c r="L135" s="9">
        <f t="shared" si="577"/>
        <v>1896</v>
      </c>
      <c r="M135" s="9">
        <f t="shared" si="577"/>
        <v>1896</v>
      </c>
      <c r="N135" s="9">
        <f t="shared" si="577"/>
        <v>1896</v>
      </c>
    </row>
    <row r="136" spans="1:14" x14ac:dyDescent="0.2">
      <c r="A136" s="46" t="s">
        <v>129</v>
      </c>
      <c r="B136" s="47" t="str">
        <f t="shared" ref="B136" si="578">+IFERROR(B135/A135-1,"nm")</f>
        <v>nm</v>
      </c>
      <c r="C136" s="47">
        <f t="shared" ref="C136" si="579">+IFERROR(C135/B135-1,"nm")</f>
        <v>9.0634441087613649E-3</v>
      </c>
      <c r="D136" s="47">
        <f t="shared" ref="D136" si="580">+IFERROR(D135/C135-1,"nm")</f>
        <v>-2.1956087824351322E-2</v>
      </c>
      <c r="E136" s="47">
        <f t="shared" ref="E136" si="581">+IFERROR(E135/D135-1,"nm")</f>
        <v>0.21326530612244898</v>
      </c>
      <c r="F136" s="47">
        <f t="shared" ref="F136" si="582">+IFERROR(F135/E135-1,"nm")</f>
        <v>0.11269974768713209</v>
      </c>
      <c r="G136" s="47">
        <f t="shared" ref="G136" si="583">+IFERROR(G135/F135-1,"nm")</f>
        <v>-0.1050642479213908</v>
      </c>
      <c r="H136" s="47">
        <f t="shared" ref="H136" si="584">+IFERROR(H135/G135-1,"nm")</f>
        <v>0.29222972972972983</v>
      </c>
      <c r="I136" s="47">
        <f t="shared" ref="I136" si="585">+IFERROR(I135/H135-1,"nm")</f>
        <v>0.23921568627450984</v>
      </c>
      <c r="J136" s="47">
        <v>0</v>
      </c>
      <c r="K136" s="47">
        <f t="shared" ref="K136:N136" si="586">J136</f>
        <v>0</v>
      </c>
      <c r="L136" s="47">
        <f t="shared" si="586"/>
        <v>0</v>
      </c>
      <c r="M136" s="47">
        <f t="shared" si="586"/>
        <v>0</v>
      </c>
      <c r="N136" s="47">
        <f t="shared" si="586"/>
        <v>0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587">C135/C114</f>
        <v>1.1530494821634063</v>
      </c>
      <c r="D137" s="30">
        <f t="shared" si="587"/>
        <v>0.20688199282246147</v>
      </c>
      <c r="E137" s="30">
        <f t="shared" si="587"/>
        <v>0.23015873015873015</v>
      </c>
      <c r="F137" s="30">
        <f t="shared" si="587"/>
        <v>0.25180814617434338</v>
      </c>
      <c r="G137" s="30">
        <f t="shared" si="587"/>
        <v>0.2354813046937152</v>
      </c>
      <c r="H137" s="30">
        <f t="shared" si="587"/>
        <v>0.28635597978663674</v>
      </c>
      <c r="I137" s="30">
        <f t="shared" si="587"/>
        <v>0.31838790931989924</v>
      </c>
      <c r="J137" s="47">
        <f t="shared" ref="J137:N137" si="588">+IFERROR(J135/J$21,"nm")</f>
        <v>0.10330736119435514</v>
      </c>
      <c r="K137" s="47">
        <f t="shared" si="588"/>
        <v>0.10330736119435514</v>
      </c>
      <c r="L137" s="47">
        <f t="shared" si="588"/>
        <v>0.10330736119435514</v>
      </c>
      <c r="M137" s="47">
        <f t="shared" si="588"/>
        <v>0.10330736119435514</v>
      </c>
      <c r="N137" s="47">
        <f t="shared" si="588"/>
        <v>0.10330736119435514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>+I138*(1+J139)</f>
        <v>56</v>
      </c>
      <c r="K138" s="9">
        <f t="shared" ref="J138:N138" si="589">+J138*(1+J139)</f>
        <v>56</v>
      </c>
      <c r="L138" s="9">
        <f t="shared" si="589"/>
        <v>56</v>
      </c>
      <c r="M138" s="9">
        <f t="shared" si="589"/>
        <v>56</v>
      </c>
      <c r="N138" s="9">
        <f t="shared" si="589"/>
        <v>56</v>
      </c>
    </row>
    <row r="139" spans="1:14" x14ac:dyDescent="0.2">
      <c r="A139" s="46" t="s">
        <v>129</v>
      </c>
      <c r="B139" s="47" t="str">
        <f t="shared" ref="B139" si="590">+IFERROR(B138/A138-1,"nm")</f>
        <v>nm</v>
      </c>
      <c r="C139" s="47">
        <f t="shared" ref="C139" si="591">+IFERROR(C138/B138-1,"nm")</f>
        <v>-0.1333333333333333</v>
      </c>
      <c r="D139" s="47">
        <f t="shared" ref="D139" si="592">+IFERROR(D138/C138-1,"nm")</f>
        <v>0.61538461538461542</v>
      </c>
      <c r="E139" s="47">
        <f t="shared" ref="E139" si="593">+IFERROR(E138/D138-1,"nm")</f>
        <v>1.3333333333333335</v>
      </c>
      <c r="F139" s="47">
        <f t="shared" ref="F139" si="594">+IFERROR(F138/E138-1,"nm")</f>
        <v>-4.081632653061229E-2</v>
      </c>
      <c r="G139" s="47">
        <f t="shared" ref="G139" si="595">+IFERROR(G138/F138-1,"nm")</f>
        <v>4.2553191489361764E-2</v>
      </c>
      <c r="H139" s="47">
        <f t="shared" ref="H139" si="596">+IFERROR(H138/G138-1,"nm")</f>
        <v>0.1020408163265305</v>
      </c>
      <c r="I139" s="47">
        <f t="shared" ref="I139" si="597">+IFERROR(I138/H138-1,"nm")</f>
        <v>3.7037037037036979E-2</v>
      </c>
      <c r="J139" s="47">
        <v>0</v>
      </c>
      <c r="K139" s="47">
        <f t="shared" ref="K139:N139" si="598">J139</f>
        <v>0</v>
      </c>
      <c r="L139" s="47">
        <f t="shared" si="598"/>
        <v>0</v>
      </c>
      <c r="M139" s="47">
        <f t="shared" si="598"/>
        <v>0</v>
      </c>
      <c r="N139" s="47">
        <f t="shared" si="598"/>
        <v>0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599">C138/C114</f>
        <v>1.4959723820483314E-2</v>
      </c>
      <c r="D140" s="30">
        <f t="shared" si="599"/>
        <v>4.4331855604813177E-3</v>
      </c>
      <c r="E140" s="30">
        <f t="shared" si="599"/>
        <v>9.485094850948509E-3</v>
      </c>
      <c r="F140" s="30">
        <f t="shared" si="599"/>
        <v>8.9455652835934533E-3</v>
      </c>
      <c r="G140" s="30">
        <f t="shared" si="599"/>
        <v>9.7454256165473343E-3</v>
      </c>
      <c r="H140" s="30">
        <f t="shared" si="599"/>
        <v>1.0106681639528355E-2</v>
      </c>
      <c r="I140" s="30">
        <f t="shared" si="599"/>
        <v>9.4038623005877411E-3</v>
      </c>
      <c r="J140" s="49">
        <f>J138/J114</f>
        <v>9.4038623005877411E-3</v>
      </c>
      <c r="K140" s="49">
        <f t="shared" ref="K140:N140" si="600">K138/K114</f>
        <v>9.4038623005877411E-3</v>
      </c>
      <c r="L140" s="49">
        <f t="shared" si="600"/>
        <v>9.4038623005877411E-3</v>
      </c>
      <c r="M140" s="49">
        <f t="shared" si="600"/>
        <v>9.4038623005877411E-3</v>
      </c>
      <c r="N140" s="49">
        <f t="shared" si="600"/>
        <v>9.4038623005877411E-3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+I141*(1+J142)</f>
        <v>274</v>
      </c>
      <c r="K141" s="9">
        <f t="shared" ref="K141:N141" si="601">+J141*(1+K142)</f>
        <v>274</v>
      </c>
      <c r="L141" s="9">
        <f t="shared" si="601"/>
        <v>274</v>
      </c>
      <c r="M141" s="9">
        <f t="shared" si="601"/>
        <v>274</v>
      </c>
      <c r="N141" s="9">
        <f t="shared" si="601"/>
        <v>274</v>
      </c>
    </row>
    <row r="142" spans="1:14" x14ac:dyDescent="0.2">
      <c r="A142" s="46" t="s">
        <v>129</v>
      </c>
      <c r="B142" s="47" t="str">
        <f t="shared" ref="B142" si="602">+IFERROR(B141/A141-1,"nm")</f>
        <v>nm</v>
      </c>
      <c r="C142" s="47">
        <f t="shared" ref="C142" si="603">+IFERROR(C141/B141-1,"nm")</f>
        <v>8.7804878048780566E-2</v>
      </c>
      <c r="D142" s="47">
        <f t="shared" ref="D142" si="604">+IFERROR(D141/C141-1,"nm")</f>
        <v>0</v>
      </c>
      <c r="E142" s="47">
        <f t="shared" ref="E142" si="605">+IFERROR(E141/D141-1,"nm")</f>
        <v>0.52017937219730936</v>
      </c>
      <c r="F142" s="47">
        <f t="shared" ref="F142" si="606">+IFERROR(F141/E141-1,"nm")</f>
        <v>-3.8348082595870192E-2</v>
      </c>
      <c r="G142" s="47">
        <f t="shared" ref="G142" si="607">+IFERROR(G141/F141-1,"nm")</f>
        <v>-9.2024539877300637E-2</v>
      </c>
      <c r="H142" s="47">
        <f t="shared" ref="H142" si="608">+IFERROR(H141/G141-1,"nm")</f>
        <v>2.7027027027026973E-2</v>
      </c>
      <c r="I142" s="47">
        <f t="shared" ref="I142" si="609">+IFERROR(I141/H141-1,"nm")</f>
        <v>-9.8684210526315819E-2</v>
      </c>
      <c r="J142" s="47">
        <v>0</v>
      </c>
      <c r="K142" s="47">
        <f t="shared" ref="K142:N142" si="610">J142</f>
        <v>0</v>
      </c>
      <c r="L142" s="47">
        <f t="shared" si="610"/>
        <v>0</v>
      </c>
      <c r="M142" s="47">
        <f t="shared" si="610"/>
        <v>0</v>
      </c>
      <c r="N142" s="47">
        <f t="shared" si="610"/>
        <v>0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11">C141/C114</f>
        <v>0.25661680092059841</v>
      </c>
      <c r="D143" s="30">
        <f t="shared" si="611"/>
        <v>4.7076208570825416E-2</v>
      </c>
      <c r="E143" s="30">
        <f t="shared" si="611"/>
        <v>6.5621370499419282E-2</v>
      </c>
      <c r="F143" s="30">
        <f t="shared" si="611"/>
        <v>6.2047963456414161E-2</v>
      </c>
      <c r="G143" s="30">
        <f t="shared" si="611"/>
        <v>5.88703261734288E-2</v>
      </c>
      <c r="H143" s="30">
        <f t="shared" si="611"/>
        <v>5.6896874415122589E-2</v>
      </c>
      <c r="I143" s="30">
        <f t="shared" si="611"/>
        <v>4.6011754827875735E-2</v>
      </c>
      <c r="J143" s="30">
        <f>J141/J114</f>
        <v>4.6011754827875735E-2</v>
      </c>
      <c r="K143" s="30">
        <f>K141/K114</f>
        <v>4.6011754827875735E-2</v>
      </c>
      <c r="L143" s="30">
        <f t="shared" ref="L143:N143" si="612">L141/L114</f>
        <v>4.6011754827875735E-2</v>
      </c>
      <c r="M143" s="30">
        <f t="shared" si="612"/>
        <v>4.6011754827875735E-2</v>
      </c>
      <c r="N143" s="30">
        <f t="shared" si="61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+I145*(1+J146)</f>
        <v>102</v>
      </c>
      <c r="K145" s="9">
        <f t="shared" ref="K145:N145" si="613">+J145*(1+K146)</f>
        <v>102</v>
      </c>
      <c r="L145" s="9">
        <f t="shared" si="613"/>
        <v>102</v>
      </c>
      <c r="M145" s="9">
        <f t="shared" si="613"/>
        <v>102</v>
      </c>
      <c r="N145" s="9">
        <f t="shared" si="613"/>
        <v>102</v>
      </c>
    </row>
    <row r="146" spans="1:14" x14ac:dyDescent="0.2">
      <c r="A146" s="44" t="s">
        <v>129</v>
      </c>
      <c r="B146" s="47" t="str">
        <f t="shared" ref="B146" si="614">+IFERROR(B145/A145-1,"nm")</f>
        <v>nm</v>
      </c>
      <c r="C146" s="47">
        <f t="shared" ref="C146" si="615">+IFERROR(C145/B145-1,"nm")</f>
        <v>-5.955644156491402E-2</v>
      </c>
      <c r="D146" s="47">
        <f t="shared" ref="D146" si="616">+IFERROR(D145/C145-1,"nm")</f>
        <v>-0.98065712771595126</v>
      </c>
      <c r="E146" s="47">
        <f t="shared" ref="E146" si="617">+IFERROR(E145/D145-1,"nm")</f>
        <v>0.20547945205479445</v>
      </c>
      <c r="F146" s="47">
        <f t="shared" ref="F146" si="618">+IFERROR(F145/E145-1,"nm")</f>
        <v>-0.52272727272727271</v>
      </c>
      <c r="G146" s="47">
        <f t="shared" ref="G146" si="619">+IFERROR(G145/F145-1,"nm")</f>
        <v>-0.2857142857142857</v>
      </c>
      <c r="H146" s="47">
        <f t="shared" ref="H146" si="620">+IFERROR(H145/G145-1,"nm")</f>
        <v>-0.16666666666666663</v>
      </c>
      <c r="I146" s="47">
        <f t="shared" ref="I146" si="621">+IFERROR(I145/H145-1,"nm")</f>
        <v>3.08</v>
      </c>
      <c r="J146" s="47">
        <v>0</v>
      </c>
      <c r="K146" s="47">
        <f t="shared" ref="K146" si="622">J146</f>
        <v>0</v>
      </c>
      <c r="L146" s="47">
        <f t="shared" ref="L146" si="623">K146</f>
        <v>0</v>
      </c>
      <c r="M146" s="47">
        <f t="shared" ref="M146" si="624">L146</f>
        <v>0</v>
      </c>
      <c r="N146" s="47">
        <f t="shared" ref="N146" si="625">M146</f>
        <v>0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26">C150+C154</f>
        <v>-2341</v>
      </c>
      <c r="D147" s="55">
        <f t="shared" si="626"/>
        <v>-2406</v>
      </c>
      <c r="E147" s="55">
        <f t="shared" si="626"/>
        <v>-2441</v>
      </c>
      <c r="F147" s="55">
        <f t="shared" si="626"/>
        <v>-3067</v>
      </c>
      <c r="G147" s="55">
        <f t="shared" si="626"/>
        <v>-3254</v>
      </c>
      <c r="H147" s="55">
        <f t="shared" si="626"/>
        <v>-3434</v>
      </c>
      <c r="I147" s="55">
        <f t="shared" si="626"/>
        <v>-4042</v>
      </c>
      <c r="J147" s="9">
        <f>+I147*(1-J148)</f>
        <v>-4042</v>
      </c>
      <c r="K147" s="9">
        <f t="shared" ref="K147:N147" si="627">+J147*(1-K148)</f>
        <v>-4042</v>
      </c>
      <c r="L147" s="9">
        <f t="shared" si="627"/>
        <v>-4042</v>
      </c>
      <c r="M147" s="9">
        <f t="shared" si="627"/>
        <v>-4042</v>
      </c>
      <c r="N147" s="9">
        <f t="shared" si="627"/>
        <v>-4042</v>
      </c>
    </row>
    <row r="148" spans="1:14" x14ac:dyDescent="0.2">
      <c r="A148" s="46" t="s">
        <v>129</v>
      </c>
      <c r="B148" s="47" t="str">
        <f t="shared" ref="B148" si="628">+IFERROR(B147/A147-1,"nm")</f>
        <v>nm</v>
      </c>
      <c r="C148" s="47">
        <f t="shared" ref="C148" si="629">+IFERROR(C147/B147-1,"nm")</f>
        <v>1.1052158273381294</v>
      </c>
      <c r="D148" s="47">
        <f t="shared" ref="D148" si="630">+IFERROR(D147/C147-1,"nm")</f>
        <v>2.776591200341727E-2</v>
      </c>
      <c r="E148" s="47">
        <f t="shared" ref="E148" si="631">+IFERROR(E147/D147-1,"nm")</f>
        <v>1.454696591853688E-2</v>
      </c>
      <c r="F148" s="47">
        <f t="shared" ref="F148" si="632">+IFERROR(F147/E147-1,"nm")</f>
        <v>0.25645227365833678</v>
      </c>
      <c r="G148" s="47">
        <f t="shared" ref="G148" si="633">+IFERROR(G147/F147-1,"nm")</f>
        <v>6.0971633518095869E-2</v>
      </c>
      <c r="H148" s="47">
        <f t="shared" ref="H148" si="634">+IFERROR(H147/G147-1,"nm")</f>
        <v>5.5316533497234088E-2</v>
      </c>
      <c r="I148" s="47">
        <f t="shared" ref="I148" si="635">+IFERROR(I147/H147-1,"nm")</f>
        <v>0.1770529994175889</v>
      </c>
      <c r="J148" s="47">
        <v>0</v>
      </c>
      <c r="K148" s="47">
        <f t="shared" ref="K148" si="636">J148</f>
        <v>0</v>
      </c>
      <c r="L148" s="47">
        <f t="shared" ref="L148" si="637">K148</f>
        <v>0</v>
      </c>
      <c r="M148" s="47">
        <f t="shared" ref="M148" si="638">L148</f>
        <v>0</v>
      </c>
      <c r="N148" s="47">
        <f t="shared" ref="N148" si="639">M148</f>
        <v>0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H149" si="640">C147/C145</f>
        <v>-0.62029676735559092</v>
      </c>
      <c r="D149" s="56">
        <f t="shared" si="640"/>
        <v>-32.958904109589042</v>
      </c>
      <c r="E149" s="56">
        <f t="shared" si="640"/>
        <v>-27.738636363636363</v>
      </c>
      <c r="F149" s="56">
        <f t="shared" si="640"/>
        <v>-73.023809523809518</v>
      </c>
      <c r="G149" s="56">
        <f t="shared" si="640"/>
        <v>-108.46666666666667</v>
      </c>
      <c r="H149" s="56">
        <f t="shared" si="640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41">+J149</f>
        <v>-39.627450980392155</v>
      </c>
      <c r="L149" s="49">
        <f t="shared" ref="L149" si="642">+K149</f>
        <v>-39.627450980392155</v>
      </c>
      <c r="M149" s="49">
        <f t="shared" ref="M149" si="643">+L149</f>
        <v>-39.627450980392155</v>
      </c>
      <c r="N149" s="49">
        <f t="shared" ref="N149" si="644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>+I150*(1+J151)</f>
        <v>220</v>
      </c>
      <c r="K150" s="9">
        <f t="shared" ref="K150:N150" si="645">+J150*(1+K151)</f>
        <v>220</v>
      </c>
      <c r="L150" s="9">
        <f t="shared" si="645"/>
        <v>220</v>
      </c>
      <c r="M150" s="9">
        <f t="shared" si="645"/>
        <v>220</v>
      </c>
      <c r="N150" s="9">
        <f t="shared" si="645"/>
        <v>220</v>
      </c>
    </row>
    <row r="151" spans="1:14" x14ac:dyDescent="0.2">
      <c r="A151" s="46" t="s">
        <v>129</v>
      </c>
      <c r="B151" s="47" t="str">
        <f t="shared" ref="B151" si="646">+IFERROR(B150/A150-1,"nm")</f>
        <v>nm</v>
      </c>
      <c r="C151" s="47">
        <f t="shared" ref="C151" si="647">+IFERROR(C150/B150-1,"nm")</f>
        <v>7.5949367088607556E-2</v>
      </c>
      <c r="D151" s="47">
        <f t="shared" ref="D151" si="648">+IFERROR(D150/C150-1,"nm")</f>
        <v>6.2745098039215685E-2</v>
      </c>
      <c r="E151" s="47">
        <f t="shared" ref="E151" si="649">+IFERROR(E150/D150-1,"nm")</f>
        <v>-0.19926199261992616</v>
      </c>
      <c r="F151" s="47">
        <f t="shared" ref="F151" si="650">+IFERROR(F150/E150-1,"nm")</f>
        <v>-0.10138248847926268</v>
      </c>
      <c r="G151" s="47">
        <f t="shared" ref="G151" si="651">+IFERROR(G150/F150-1,"nm")</f>
        <v>9.7435897435897534E-2</v>
      </c>
      <c r="H151" s="47">
        <f t="shared" ref="H151" si="652">+IFERROR(H150/G150-1,"nm")</f>
        <v>3.7383177570093462E-2</v>
      </c>
      <c r="I151" s="47">
        <f t="shared" ref="I151" si="653">+IFERROR(I150/H150-1,"nm")</f>
        <v>-9.009009009009028E-3</v>
      </c>
      <c r="J151" s="47">
        <v>0</v>
      </c>
      <c r="K151" s="47">
        <f t="shared" ref="K151" si="654">J151</f>
        <v>0</v>
      </c>
      <c r="L151" s="47">
        <f t="shared" ref="L151" si="655">K151</f>
        <v>0</v>
      </c>
      <c r="M151" s="47">
        <f t="shared" ref="M151" si="656">L151</f>
        <v>0</v>
      </c>
      <c r="N151" s="47">
        <f t="shared" ref="N151" si="657">M151</f>
        <v>0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658">C150/C145</f>
        <v>6.7567567567567571E-2</v>
      </c>
      <c r="D152" s="30">
        <f t="shared" si="658"/>
        <v>3.7123287671232879</v>
      </c>
      <c r="E152" s="30">
        <f t="shared" si="658"/>
        <v>2.4659090909090908</v>
      </c>
      <c r="F152" s="30">
        <f t="shared" si="658"/>
        <v>4.6428571428571432</v>
      </c>
      <c r="G152" s="30">
        <f t="shared" si="658"/>
        <v>7.1333333333333337</v>
      </c>
      <c r="H152" s="30">
        <f t="shared" si="658"/>
        <v>8.8800000000000008</v>
      </c>
      <c r="I152" s="30">
        <f t="shared" si="658"/>
        <v>2.1568627450980391</v>
      </c>
      <c r="J152" s="47">
        <f t="shared" ref="J152:N152" si="659">+IFERROR(J150/J$21,"nm")</f>
        <v>1.1987141066855556E-2</v>
      </c>
      <c r="K152" s="47">
        <f t="shared" si="659"/>
        <v>1.1987141066855556E-2</v>
      </c>
      <c r="L152" s="47">
        <f t="shared" si="659"/>
        <v>1.1987141066855556E-2</v>
      </c>
      <c r="M152" s="47">
        <f t="shared" si="659"/>
        <v>1.1987141066855556E-2</v>
      </c>
      <c r="N152" s="47">
        <f t="shared" si="659"/>
        <v>1.1987141066855556E-2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660">C150/C160</f>
        <v>0.41129032258064518</v>
      </c>
      <c r="D153" s="30">
        <f t="shared" si="660"/>
        <v>0.41500765696784075</v>
      </c>
      <c r="E153" s="30">
        <f t="shared" si="660"/>
        <v>0.36348408710217756</v>
      </c>
      <c r="F153" s="30">
        <f t="shared" si="660"/>
        <v>0.2932330827067669</v>
      </c>
      <c r="G153" s="30">
        <f t="shared" si="660"/>
        <v>0.25783132530120484</v>
      </c>
      <c r="H153" s="30">
        <f t="shared" si="660"/>
        <v>0.2846153846153846</v>
      </c>
      <c r="I153" s="30">
        <f t="shared" si="660"/>
        <v>0.27883396704689478</v>
      </c>
      <c r="J153" s="49">
        <f>J150/J160</f>
        <v>0.27883396704689478</v>
      </c>
      <c r="K153" s="49">
        <f t="shared" ref="K153:N153" si="661">K150/K160</f>
        <v>0.27883396704689478</v>
      </c>
      <c r="L153" s="49">
        <f t="shared" si="661"/>
        <v>0.27883396704689478</v>
      </c>
      <c r="M153" s="49">
        <f t="shared" si="661"/>
        <v>0.27883396704689478</v>
      </c>
      <c r="N153" s="49">
        <f t="shared" si="661"/>
        <v>0.27883396704689478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>+I154*(1-J155)</f>
        <v>-4262</v>
      </c>
      <c r="K154" s="9">
        <f t="shared" ref="K154:N154" si="662">+J154*(1-K155)</f>
        <v>-4262</v>
      </c>
      <c r="L154" s="9">
        <f t="shared" si="662"/>
        <v>-4262</v>
      </c>
      <c r="M154" s="9">
        <f t="shared" si="662"/>
        <v>-4262</v>
      </c>
      <c r="N154" s="9">
        <f t="shared" si="662"/>
        <v>-4262</v>
      </c>
    </row>
    <row r="155" spans="1:14" x14ac:dyDescent="0.2">
      <c r="A155" s="46" t="s">
        <v>129</v>
      </c>
      <c r="B155" s="47" t="str">
        <f t="shared" ref="B155" si="663">+IFERROR(B154/A154-1,"nm")</f>
        <v>nm</v>
      </c>
      <c r="C155" s="47">
        <f t="shared" ref="C155" si="664">+IFERROR(C154/B154-1,"nm")</f>
        <v>0.92438843587842845</v>
      </c>
      <c r="D155" s="47">
        <f t="shared" ref="D155" si="665">+IFERROR(D154/C154-1,"nm")</f>
        <v>3.1201848998459125E-2</v>
      </c>
      <c r="E155" s="47">
        <f t="shared" ref="E155" si="666">+IFERROR(E154/D154-1,"nm")</f>
        <v>-7.097497198356395E-3</v>
      </c>
      <c r="F155" s="47">
        <f t="shared" ref="F155" si="667">+IFERROR(F154/E154-1,"nm")</f>
        <v>0.22723852520692245</v>
      </c>
      <c r="G155" s="47">
        <f t="shared" ref="G155" si="668">+IFERROR(G154/F154-1,"nm")</f>
        <v>6.3151440833844275E-2</v>
      </c>
      <c r="H155" s="47">
        <f t="shared" ref="H155" si="669">+IFERROR(H154/G154-1,"nm")</f>
        <v>5.4209919261822392E-2</v>
      </c>
      <c r="I155" s="47">
        <f t="shared" ref="I155" si="670">+IFERROR(I154/H154-1,"nm")</f>
        <v>0.16575492341356668</v>
      </c>
      <c r="J155" s="47">
        <v>0</v>
      </c>
      <c r="K155" s="47">
        <f t="shared" ref="K155:N155" si="671">J155</f>
        <v>0</v>
      </c>
      <c r="L155" s="47">
        <f t="shared" si="671"/>
        <v>0</v>
      </c>
      <c r="M155" s="47">
        <f t="shared" si="671"/>
        <v>0</v>
      </c>
      <c r="N155" s="47">
        <f t="shared" si="671"/>
        <v>0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672">+C154/C145</f>
        <v>-0.68786433492315846</v>
      </c>
      <c r="D156" s="30">
        <f t="shared" si="672"/>
        <v>-36.671232876712331</v>
      </c>
      <c r="E156" s="30">
        <f t="shared" si="672"/>
        <v>-30.204545454545453</v>
      </c>
      <c r="F156" s="30">
        <f t="shared" si="672"/>
        <v>-77.666666666666671</v>
      </c>
      <c r="G156" s="30">
        <f t="shared" si="672"/>
        <v>-115.6</v>
      </c>
      <c r="H156" s="30">
        <f t="shared" si="672"/>
        <v>-146.24</v>
      </c>
      <c r="I156" s="30">
        <f t="shared" si="672"/>
        <v>-41.784313725490193</v>
      </c>
      <c r="J156" s="47">
        <f t="shared" ref="J156:N156" si="673">+IFERROR(J154/J$21,"nm")</f>
        <v>-0.2322236146679017</v>
      </c>
      <c r="K156" s="47">
        <f t="shared" si="673"/>
        <v>-0.2322236146679017</v>
      </c>
      <c r="L156" s="47">
        <f t="shared" si="673"/>
        <v>-0.2322236146679017</v>
      </c>
      <c r="M156" s="47">
        <f t="shared" si="673"/>
        <v>-0.2322236146679017</v>
      </c>
      <c r="N156" s="47">
        <f t="shared" si="673"/>
        <v>-0.2322236146679017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+I157*(1+J158)</f>
        <v>222</v>
      </c>
      <c r="K157" s="9">
        <f>+J157*(1+K158)</f>
        <v>222</v>
      </c>
      <c r="L157" s="9">
        <f>+K157*(1+L158)</f>
        <v>222</v>
      </c>
      <c r="M157" s="9">
        <f t="shared" ref="K157:N157" si="674">+L157*(1+M158)</f>
        <v>222</v>
      </c>
      <c r="N157" s="9">
        <f t="shared" si="674"/>
        <v>222</v>
      </c>
    </row>
    <row r="158" spans="1:14" x14ac:dyDescent="0.2">
      <c r="A158" s="46" t="s">
        <v>129</v>
      </c>
      <c r="B158" s="47" t="str">
        <f t="shared" ref="B158" si="675">+IFERROR(B157/A157-1,"nm")</f>
        <v>nm</v>
      </c>
      <c r="C158" s="47">
        <f t="shared" ref="C158" si="676">+IFERROR(C157/B157-1,"nm")</f>
        <v>0.17938931297709915</v>
      </c>
      <c r="D158" s="47">
        <f t="shared" ref="D158" si="677">+IFERROR(D157/C157-1,"nm")</f>
        <v>2.5889967637540368E-2</v>
      </c>
      <c r="E158" s="47">
        <f t="shared" ref="E158" si="678">+IFERROR(E157/D157-1,"nm")</f>
        <v>-9.7791798107255468E-2</v>
      </c>
      <c r="F158" s="47">
        <f t="shared" ref="F158" si="679">+IFERROR(F157/E157-1,"nm")</f>
        <v>-2.7972027972028024E-2</v>
      </c>
      <c r="G158" s="47">
        <f t="shared" ref="G158" si="680">+IFERROR(G157/F157-1,"nm")</f>
        <v>2.877697841726623E-2</v>
      </c>
      <c r="H158" s="47">
        <f t="shared" ref="H158" si="681">+IFERROR(H157/G157-1,"nm")</f>
        <v>-2.7972027972028024E-2</v>
      </c>
      <c r="I158" s="47">
        <f t="shared" ref="I158" si="682">+IFERROR(I157/H157-1,"nm")</f>
        <v>-0.20143884892086328</v>
      </c>
      <c r="J158" s="47">
        <v>0</v>
      </c>
      <c r="K158" s="47">
        <f t="shared" ref="K158:N158" si="683">J158</f>
        <v>0</v>
      </c>
      <c r="L158" s="47">
        <f t="shared" si="683"/>
        <v>0</v>
      </c>
      <c r="M158" s="47">
        <f t="shared" si="683"/>
        <v>0</v>
      </c>
      <c r="N158" s="47">
        <f t="shared" si="683"/>
        <v>0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684">C157/C145</f>
        <v>8.1875993640699529E-2</v>
      </c>
      <c r="D159" s="30">
        <f t="shared" si="684"/>
        <v>4.3424657534246576</v>
      </c>
      <c r="E159" s="30">
        <f t="shared" si="684"/>
        <v>3.25</v>
      </c>
      <c r="F159" s="30">
        <f t="shared" si="684"/>
        <v>6.6190476190476186</v>
      </c>
      <c r="G159" s="30">
        <f t="shared" si="684"/>
        <v>9.5333333333333332</v>
      </c>
      <c r="H159" s="30">
        <f t="shared" si="684"/>
        <v>11.12</v>
      </c>
      <c r="I159" s="30">
        <f t="shared" si="684"/>
        <v>2.1764705882352939</v>
      </c>
      <c r="J159" s="49">
        <f>J157/J145</f>
        <v>2.1764705882352939</v>
      </c>
      <c r="K159" s="49">
        <f t="shared" ref="K159:N159" si="685">K157/K145</f>
        <v>2.1764705882352939</v>
      </c>
      <c r="L159" s="49">
        <f t="shared" si="685"/>
        <v>2.1764705882352939</v>
      </c>
      <c r="M159" s="49">
        <f t="shared" si="685"/>
        <v>2.1764705882352939</v>
      </c>
      <c r="N159" s="49">
        <f t="shared" si="685"/>
        <v>2.1764705882352939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+I160*(1+J161)</f>
        <v>789</v>
      </c>
      <c r="K160" s="9">
        <f t="shared" ref="K160:N160" si="686">+J160*(1+K161)</f>
        <v>789</v>
      </c>
      <c r="L160" s="9">
        <f t="shared" si="686"/>
        <v>789</v>
      </c>
      <c r="M160" s="9">
        <f t="shared" si="686"/>
        <v>789</v>
      </c>
      <c r="N160" s="9">
        <f t="shared" si="686"/>
        <v>789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687">+IFERROR(C160/B160-1,"nm")</f>
        <v>5.6218057921635367E-2</v>
      </c>
      <c r="D161" s="47">
        <f t="shared" si="687"/>
        <v>5.32258064516129E-2</v>
      </c>
      <c r="E161" s="47">
        <f t="shared" si="687"/>
        <v>-8.5758039816232756E-2</v>
      </c>
      <c r="F161" s="47">
        <f t="shared" si="687"/>
        <v>0.11390284757118918</v>
      </c>
      <c r="G161" s="47">
        <f t="shared" si="687"/>
        <v>0.24812030075187974</v>
      </c>
      <c r="H161" s="47">
        <f t="shared" si="687"/>
        <v>-6.0240963855421659E-2</v>
      </c>
      <c r="I161" s="47">
        <f t="shared" si="687"/>
        <v>1.1538461538461497E-2</v>
      </c>
      <c r="J161" s="47">
        <v>0</v>
      </c>
      <c r="K161" s="47">
        <f>J161</f>
        <v>0</v>
      </c>
      <c r="L161" s="47">
        <f t="shared" ref="K161:N161" si="688">K161</f>
        <v>0</v>
      </c>
      <c r="M161" s="47">
        <f t="shared" si="688"/>
        <v>0</v>
      </c>
      <c r="N161" s="47">
        <f t="shared" si="688"/>
        <v>0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H162" si="689">C160/C145</f>
        <v>0.16428192898781135</v>
      </c>
      <c r="D162" s="30">
        <f t="shared" si="689"/>
        <v>8.9452054794520546</v>
      </c>
      <c r="E162" s="30">
        <f t="shared" si="689"/>
        <v>6.7840909090909092</v>
      </c>
      <c r="F162" s="30">
        <f t="shared" si="689"/>
        <v>15.833333333333334</v>
      </c>
      <c r="G162" s="30">
        <f t="shared" si="689"/>
        <v>27.666666666666668</v>
      </c>
      <c r="H162" s="30">
        <f t="shared" si="689"/>
        <v>31.2</v>
      </c>
      <c r="I162" s="30">
        <f>I160/I145</f>
        <v>7.7352941176470589</v>
      </c>
      <c r="J162" s="30">
        <f>J160/J145</f>
        <v>7.7352941176470589</v>
      </c>
      <c r="K162" s="30">
        <f t="shared" ref="K162:N162" si="690">K160/K145</f>
        <v>7.7352941176470589</v>
      </c>
      <c r="L162" s="30">
        <f t="shared" si="690"/>
        <v>7.7352941176470589</v>
      </c>
      <c r="M162" s="30">
        <f t="shared" si="690"/>
        <v>7.7352941176470589</v>
      </c>
      <c r="N162" s="30">
        <f t="shared" si="69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+I164*(1+J165)</f>
        <v>2346</v>
      </c>
      <c r="K164" s="9">
        <f t="shared" ref="K164:N164" si="691">+J164*(1+K165)</f>
        <v>2346</v>
      </c>
      <c r="L164" s="9">
        <f t="shared" si="691"/>
        <v>2346</v>
      </c>
      <c r="M164" s="9">
        <f t="shared" si="691"/>
        <v>2346</v>
      </c>
      <c r="N164" s="9">
        <f t="shared" si="691"/>
        <v>2346</v>
      </c>
    </row>
    <row r="165" spans="1:14" x14ac:dyDescent="0.2">
      <c r="A165" s="44" t="s">
        <v>129</v>
      </c>
      <c r="B165" s="47" t="str">
        <f t="shared" ref="B165:I165" si="692">+IFERROR(B164/A164-1,"nm")</f>
        <v>nm</v>
      </c>
      <c r="C165" s="47">
        <f t="shared" si="692"/>
        <v>-1.3622603430877955E-2</v>
      </c>
      <c r="D165" s="47">
        <f t="shared" si="692"/>
        <v>4.4501278772378416E-2</v>
      </c>
      <c r="E165" s="47">
        <f t="shared" si="692"/>
        <v>-7.6395690499510338E-2</v>
      </c>
      <c r="F165" s="47">
        <f t="shared" si="692"/>
        <v>1.0604453870625585E-2</v>
      </c>
      <c r="G165" s="47">
        <f t="shared" si="692"/>
        <v>-3.147953830010497E-2</v>
      </c>
      <c r="H165" s="47">
        <f t="shared" si="692"/>
        <v>0.19447453954496208</v>
      </c>
      <c r="I165" s="47">
        <f t="shared" si="692"/>
        <v>6.3945578231292544E-2</v>
      </c>
      <c r="J165" s="47">
        <v>0</v>
      </c>
      <c r="K165" s="47">
        <f t="shared" ref="K165" si="693">J165</f>
        <v>0</v>
      </c>
      <c r="L165" s="47">
        <f t="shared" ref="L165" si="694">K165</f>
        <v>0</v>
      </c>
      <c r="M165" s="47">
        <f t="shared" ref="M165" si="695">L165</f>
        <v>0</v>
      </c>
      <c r="N165" s="47">
        <f t="shared" ref="N165" si="696">M165</f>
        <v>0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2094</v>
      </c>
      <c r="K166" s="3">
        <f t="shared" ref="K166" si="697">+J166*(1+K167)</f>
        <v>2094</v>
      </c>
      <c r="L166" s="3">
        <f t="shared" ref="L166" si="698">+K166*(1+L167)</f>
        <v>2094</v>
      </c>
      <c r="M166" s="3">
        <f t="shared" ref="M166" si="699">+L166*(1+M167)</f>
        <v>2094</v>
      </c>
      <c r="N166" s="3">
        <f t="shared" ref="N166" si="700">+M166*(1+N167)</f>
        <v>2094</v>
      </c>
    </row>
    <row r="167" spans="1:14" x14ac:dyDescent="0.2">
      <c r="A167" s="44" t="s">
        <v>129</v>
      </c>
      <c r="B167" s="59" t="str">
        <f t="shared" ref="B167" si="701">+IFERROR(B166/A166-1,"nm")</f>
        <v>nm</v>
      </c>
      <c r="C167" s="59" t="str">
        <f t="shared" ref="C167" si="702">+IFERROR(C166/B166-1,"nm")</f>
        <v>nm</v>
      </c>
      <c r="D167" s="59" t="str">
        <f t="shared" ref="D167" si="703">+IFERROR(D166/C166-1,"nm")</f>
        <v>nm</v>
      </c>
      <c r="E167" s="47" t="str">
        <f t="shared" ref="E167" si="704">+IFERROR(E166/D166-1,"nm")</f>
        <v>nm</v>
      </c>
      <c r="F167" s="47">
        <f t="shared" ref="F167" si="705">+IFERROR(F166/E166-1,"nm")</f>
        <v>2.9174425822470429E-2</v>
      </c>
      <c r="G167" s="47">
        <f t="shared" ref="G167" si="706">+IFERROR(G166/F166-1,"nm")</f>
        <v>-9.6501809408926498E-3</v>
      </c>
      <c r="H167" s="47">
        <f t="shared" ref="H167" si="707">+IFERROR(H166/G166-1,"nm")</f>
        <v>0.2095006090133984</v>
      </c>
      <c r="I167" s="47">
        <f t="shared" ref="I167" si="708">+IFERROR(I166/H166-1,"nm")</f>
        <v>5.4380664652567967E-2</v>
      </c>
      <c r="J167" s="47">
        <v>0</v>
      </c>
      <c r="K167" s="47">
        <f t="shared" ref="K167:K168" si="709">J167</f>
        <v>0</v>
      </c>
      <c r="L167" s="47">
        <f t="shared" ref="L167:L168" si="710">K167</f>
        <v>0</v>
      </c>
      <c r="M167" s="47">
        <f t="shared" ref="M167:M168" si="711">L167</f>
        <v>0</v>
      </c>
      <c r="N167" s="47">
        <f t="shared" ref="N167:N168" si="712">M167</f>
        <v>0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09"/>
        <v>7.0000000000000007E-2</v>
      </c>
      <c r="L168" s="47">
        <f t="shared" si="710"/>
        <v>7.0000000000000007E-2</v>
      </c>
      <c r="M168" s="47">
        <f t="shared" si="711"/>
        <v>7.0000000000000007E-2</v>
      </c>
      <c r="N168" s="47">
        <f t="shared" si="712"/>
        <v>7.0000000000000007E-2</v>
      </c>
    </row>
    <row r="169" spans="1:14" x14ac:dyDescent="0.2">
      <c r="A169" s="44" t="s">
        <v>138</v>
      </c>
      <c r="B169" s="47" t="str">
        <f t="shared" ref="B169:I169" si="713">+IFERROR(B167-B168,"nm")</f>
        <v>nm</v>
      </c>
      <c r="C169" s="47" t="str">
        <f t="shared" si="713"/>
        <v>nm</v>
      </c>
      <c r="D169" s="47" t="str">
        <f t="shared" si="713"/>
        <v>nm</v>
      </c>
      <c r="E169" s="47" t="str">
        <f t="shared" si="713"/>
        <v>nm</v>
      </c>
      <c r="F169" s="47">
        <f t="shared" si="713"/>
        <v>1.817442582247043E-2</v>
      </c>
      <c r="G169" s="47">
        <f t="shared" si="713"/>
        <v>2.134981905910735E-2</v>
      </c>
      <c r="H169" s="47">
        <f t="shared" si="713"/>
        <v>1.5500609013398392E-2</v>
      </c>
      <c r="I169" s="47">
        <f t="shared" si="713"/>
        <v>-1.561933534743204E-2</v>
      </c>
      <c r="J169" s="49">
        <v>0</v>
      </c>
      <c r="K169" s="49">
        <f t="shared" ref="K169" si="714">+J169</f>
        <v>0</v>
      </c>
      <c r="L169" s="49">
        <f t="shared" ref="L169" si="715">+K169</f>
        <v>0</v>
      </c>
      <c r="M169" s="49">
        <f t="shared" ref="M169" si="716">+L169</f>
        <v>0</v>
      </c>
      <c r="N169" s="49">
        <f t="shared" ref="N169" si="717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103</v>
      </c>
      <c r="K170" s="3">
        <f t="shared" ref="K170" si="718">+J170*(1+K171)</f>
        <v>103</v>
      </c>
      <c r="L170" s="3">
        <f t="shared" ref="L170" si="719">+K170*(1+L171)</f>
        <v>103</v>
      </c>
      <c r="M170" s="3">
        <f t="shared" ref="M170" si="720">+L170*(1+M171)</f>
        <v>103</v>
      </c>
      <c r="N170" s="3">
        <f t="shared" ref="N170" si="721">+M170*(1+N171)</f>
        <v>103</v>
      </c>
    </row>
    <row r="171" spans="1:14" x14ac:dyDescent="0.2">
      <c r="A171" s="44" t="s">
        <v>129</v>
      </c>
      <c r="B171" s="47" t="str">
        <f t="shared" ref="B171" si="722">+IFERROR(B170/A170-1,"nm")</f>
        <v>nm</v>
      </c>
      <c r="C171" s="47" t="str">
        <f t="shared" ref="C171" si="723">+IFERROR(C170/B170-1,"nm")</f>
        <v>nm</v>
      </c>
      <c r="D171" s="47" t="str">
        <f t="shared" ref="D171" si="724">+IFERROR(D170/C170-1,"nm")</f>
        <v>nm</v>
      </c>
      <c r="E171" s="47" t="str">
        <f t="shared" ref="E171" si="725">+IFERROR(E170/D170-1,"nm")</f>
        <v>nm</v>
      </c>
      <c r="F171" s="47">
        <f t="shared" ref="F171" si="726">+IFERROR(F170/E170-1,"nm")</f>
        <v>-0.18055555555555558</v>
      </c>
      <c r="G171" s="47">
        <f t="shared" ref="G171" si="727">+IFERROR(G170/F170-1,"nm")</f>
        <v>-0.24576271186440679</v>
      </c>
      <c r="H171" s="47">
        <f t="shared" ref="H171" si="728">+IFERROR(H170/G170-1,"nm")</f>
        <v>0.1685393258426966</v>
      </c>
      <c r="I171" s="47">
        <f t="shared" ref="I171" si="729">+IFERROR(I170/H170-1,"nm")</f>
        <v>-9.6153846153845812E-3</v>
      </c>
      <c r="J171" s="47">
        <v>0</v>
      </c>
      <c r="K171" s="47">
        <f t="shared" ref="K171:K172" si="730">J171</f>
        <v>0</v>
      </c>
      <c r="L171" s="47">
        <f t="shared" ref="L171:L172" si="731">K171</f>
        <v>0</v>
      </c>
      <c r="M171" s="47">
        <f t="shared" ref="M171:M172" si="732">L171</f>
        <v>0</v>
      </c>
      <c r="N171" s="47">
        <f t="shared" ref="N171:N172" si="733">M171</f>
        <v>0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30"/>
        <v>-0.03</v>
      </c>
      <c r="L172" s="47">
        <f t="shared" si="731"/>
        <v>-0.03</v>
      </c>
      <c r="M172" s="47">
        <f t="shared" si="732"/>
        <v>-0.03</v>
      </c>
      <c r="N172" s="47">
        <f t="shared" si="733"/>
        <v>-0.03</v>
      </c>
    </row>
    <row r="173" spans="1:14" x14ac:dyDescent="0.2">
      <c r="A173" s="44" t="s">
        <v>138</v>
      </c>
      <c r="B173" s="47" t="str">
        <f t="shared" ref="B173:I173" si="734">+IFERROR(B171-B172,"nm")</f>
        <v>nm</v>
      </c>
      <c r="C173" s="47" t="str">
        <f t="shared" si="734"/>
        <v>nm</v>
      </c>
      <c r="D173" s="47" t="str">
        <f>+IFERROR(D171-D172,"nm")</f>
        <v>nm</v>
      </c>
      <c r="E173" s="47" t="str">
        <f t="shared" si="734"/>
        <v>nm</v>
      </c>
      <c r="F173" s="47">
        <f t="shared" si="734"/>
        <v>4.44444444444414E-4</v>
      </c>
      <c r="G173" s="47">
        <f t="shared" si="734"/>
        <v>2.372881355932055E-4</v>
      </c>
      <c r="H173" s="47">
        <f t="shared" si="734"/>
        <v>-4.6067415730341454E-4</v>
      </c>
      <c r="I173" s="47">
        <f t="shared" si="734"/>
        <v>2.0384615384615418E-2</v>
      </c>
      <c r="J173" s="49">
        <f>J171-J172</f>
        <v>0.03</v>
      </c>
      <c r="K173" s="49">
        <f t="shared" ref="K173" si="735">+J173</f>
        <v>0.03</v>
      </c>
      <c r="L173" s="49">
        <f t="shared" ref="L173" si="736">+K173</f>
        <v>0.03</v>
      </c>
      <c r="M173" s="49">
        <f t="shared" ref="M173" si="737">+L173</f>
        <v>0.03</v>
      </c>
      <c r="N173" s="49">
        <f t="shared" ref="N173" si="738">+M173</f>
        <v>0.03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26</v>
      </c>
      <c r="K174" s="3">
        <f t="shared" ref="K174" si="739">+J174*(1+K175)</f>
        <v>26</v>
      </c>
      <c r="L174" s="3">
        <f t="shared" ref="L174" si="740">+K174*(1+L175)</f>
        <v>26</v>
      </c>
      <c r="M174" s="3">
        <f t="shared" ref="M174" si="741">+L174*(1+M175)</f>
        <v>26</v>
      </c>
      <c r="N174" s="3">
        <f t="shared" ref="N174" si="742">+M174*(1+N175)</f>
        <v>26</v>
      </c>
    </row>
    <row r="175" spans="1:14" x14ac:dyDescent="0.2">
      <c r="A175" s="44" t="s">
        <v>129</v>
      </c>
      <c r="B175" s="47" t="str">
        <f t="shared" ref="B175" si="743">+IFERROR(B174/A174-1,"nm")</f>
        <v>nm</v>
      </c>
      <c r="C175" s="47" t="str">
        <f t="shared" ref="C175" si="744">+IFERROR(C174/B174-1,"nm")</f>
        <v>nm</v>
      </c>
      <c r="D175" s="47" t="str">
        <f t="shared" ref="D175" si="745">+IFERROR(D174/C174-1,"nm")</f>
        <v>nm</v>
      </c>
      <c r="E175" s="47" t="str">
        <f t="shared" ref="E175" si="746">+IFERROR(E174/D174-1,"nm")</f>
        <v>nm</v>
      </c>
      <c r="F175" s="47">
        <f t="shared" ref="F175" si="747">+IFERROR(F174/E174-1,"nm")</f>
        <v>-0.1428571428571429</v>
      </c>
      <c r="G175" s="47">
        <f t="shared" ref="G175" si="748">+IFERROR(G174/F174-1,"nm")</f>
        <v>4.1666666666666741E-2</v>
      </c>
      <c r="H175" s="47">
        <f t="shared" ref="H175" si="749">+IFERROR(H174/G174-1,"nm")</f>
        <v>0.15999999999999992</v>
      </c>
      <c r="I175" s="47">
        <f t="shared" ref="I175" si="750">+IFERROR(I174/H174-1,"nm")</f>
        <v>-0.10344827586206895</v>
      </c>
      <c r="J175" s="47">
        <v>0</v>
      </c>
      <c r="K175" s="47">
        <f t="shared" ref="K175:K176" si="751">J175</f>
        <v>0</v>
      </c>
      <c r="L175" s="47">
        <f t="shared" ref="L175:L176" si="752">K175</f>
        <v>0</v>
      </c>
      <c r="M175" s="47">
        <f t="shared" ref="M175:M176" si="753">L175</f>
        <v>0</v>
      </c>
      <c r="N175" s="47">
        <f t="shared" ref="N175:N176" si="754">M175</f>
        <v>0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751"/>
        <v>-0.16</v>
      </c>
      <c r="L176" s="47">
        <f t="shared" si="752"/>
        <v>-0.16</v>
      </c>
      <c r="M176" s="47">
        <f t="shared" si="753"/>
        <v>-0.16</v>
      </c>
      <c r="N176" s="47">
        <f t="shared" si="754"/>
        <v>-0.16</v>
      </c>
    </row>
    <row r="177" spans="1:14" x14ac:dyDescent="0.2">
      <c r="A177" s="44" t="s">
        <v>138</v>
      </c>
      <c r="B177" s="47" t="str">
        <f t="shared" ref="B177:I177" si="755">+IFERROR(B175-B176,"nm")</f>
        <v>nm</v>
      </c>
      <c r="C177" s="47" t="str">
        <f t="shared" si="755"/>
        <v>nm</v>
      </c>
      <c r="D177" s="47" t="str">
        <f t="shared" si="755"/>
        <v>nm</v>
      </c>
      <c r="E177" s="47" t="str">
        <f t="shared" si="755"/>
        <v>nm</v>
      </c>
      <c r="F177" s="47">
        <f t="shared" si="755"/>
        <v>1.4285714285708351E-4</v>
      </c>
      <c r="G177" s="47">
        <f t="shared" si="755"/>
        <v>-3.3333333333326193E-4</v>
      </c>
      <c r="H177" s="47">
        <f t="shared" si="755"/>
        <v>-8.3266726846886741E-17</v>
      </c>
      <c r="I177" s="47">
        <f t="shared" si="755"/>
        <v>5.6551724137931053E-2</v>
      </c>
      <c r="J177" s="49">
        <f>J175-J176</f>
        <v>0.16</v>
      </c>
      <c r="K177" s="49">
        <f t="shared" ref="K177" si="756">+J177</f>
        <v>0.16</v>
      </c>
      <c r="L177" s="49">
        <f t="shared" ref="L177" si="757">+K177</f>
        <v>0.16</v>
      </c>
      <c r="M177" s="49">
        <f t="shared" ref="M177" si="758">+L177</f>
        <v>0.16</v>
      </c>
      <c r="N177" s="49">
        <f t="shared" ref="N177" si="759">+M177</f>
        <v>0.16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760">C181+C185</f>
        <v>514</v>
      </c>
      <c r="D178" s="1">
        <f t="shared" si="760"/>
        <v>505</v>
      </c>
      <c r="E178" s="1">
        <f t="shared" si="760"/>
        <v>343</v>
      </c>
      <c r="F178" s="1">
        <f t="shared" si="760"/>
        <v>334</v>
      </c>
      <c r="G178" s="1">
        <f t="shared" si="760"/>
        <v>322</v>
      </c>
      <c r="H178" s="1">
        <f t="shared" si="760"/>
        <v>569</v>
      </c>
      <c r="I178" s="1">
        <f t="shared" si="760"/>
        <v>691</v>
      </c>
      <c r="J178" s="9">
        <f>+I178*(1+J179)</f>
        <v>691</v>
      </c>
      <c r="K178" s="9">
        <f t="shared" ref="K178:N178" si="761">+J178*(1+K179)</f>
        <v>691</v>
      </c>
      <c r="L178" s="9">
        <f t="shared" si="761"/>
        <v>691</v>
      </c>
      <c r="M178" s="9">
        <f t="shared" si="761"/>
        <v>691</v>
      </c>
      <c r="N178" s="9">
        <f t="shared" si="761"/>
        <v>691</v>
      </c>
    </row>
    <row r="179" spans="1:14" x14ac:dyDescent="0.2">
      <c r="A179" s="46" t="s">
        <v>129</v>
      </c>
      <c r="B179" s="47" t="str">
        <f t="shared" ref="B179" si="762">+IFERROR(B178/A178-1,"nm")</f>
        <v>nm</v>
      </c>
      <c r="C179" s="47">
        <f t="shared" ref="C179" si="763">+IFERROR(C178/B178-1,"nm")</f>
        <v>-3.9252336448598157E-2</v>
      </c>
      <c r="D179" s="47">
        <f>+IFERROR(D178/C178-1,"nm")</f>
        <v>-1.7509727626459193E-2</v>
      </c>
      <c r="E179" s="47">
        <f t="shared" ref="E179" si="764">+IFERROR(E178/D178-1,"nm")</f>
        <v>-0.32079207920792074</v>
      </c>
      <c r="F179" s="47">
        <f t="shared" ref="F179" si="765">+IFERROR(F178/E178-1,"nm")</f>
        <v>-2.6239067055393583E-2</v>
      </c>
      <c r="G179" s="47">
        <f t="shared" ref="G179" si="766">+IFERROR(G178/F178-1,"nm")</f>
        <v>-3.59281437125748E-2</v>
      </c>
      <c r="H179" s="47">
        <f t="shared" ref="H179" si="767">+IFERROR(H178/G178-1,"nm")</f>
        <v>0.76708074534161486</v>
      </c>
      <c r="I179" s="47">
        <f t="shared" ref="I179" si="768">+IFERROR(I178/H178-1,"nm")</f>
        <v>0.21441124780316345</v>
      </c>
      <c r="J179" s="47">
        <v>0</v>
      </c>
      <c r="K179" s="47">
        <f t="shared" ref="K179" si="769">J179</f>
        <v>0</v>
      </c>
      <c r="L179" s="47">
        <f t="shared" ref="L179" si="770">K179</f>
        <v>0</v>
      </c>
      <c r="M179" s="47">
        <f t="shared" ref="M179" si="771">L179</f>
        <v>0</v>
      </c>
      <c r="N179" s="47">
        <f t="shared" ref="N179" si="772">M179</f>
        <v>0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773">C178/C164</f>
        <v>0.26291560102301792</v>
      </c>
      <c r="D180" s="30">
        <f t="shared" si="773"/>
        <v>0.24730656219392752</v>
      </c>
      <c r="E180" s="30">
        <f t="shared" si="773"/>
        <v>0.18186638388123011</v>
      </c>
      <c r="F180" s="30">
        <f t="shared" si="773"/>
        <v>0.17523609653725078</v>
      </c>
      <c r="G180" s="30">
        <f t="shared" si="773"/>
        <v>0.17443120260021669</v>
      </c>
      <c r="H180" s="30">
        <f t="shared" si="773"/>
        <v>0.25804988662131517</v>
      </c>
      <c r="I180" s="30">
        <f t="shared" si="773"/>
        <v>0.29454390451832907</v>
      </c>
      <c r="J180" s="49">
        <f>+I180</f>
        <v>0.29454390451832907</v>
      </c>
      <c r="K180" s="49">
        <f t="shared" ref="K180" si="774">+J180</f>
        <v>0.29454390451832907</v>
      </c>
      <c r="L180" s="49">
        <f t="shared" ref="L180" si="775">+K180</f>
        <v>0.29454390451832907</v>
      </c>
      <c r="M180" s="49">
        <f t="shared" ref="M180" si="776">+L180</f>
        <v>0.29454390451832907</v>
      </c>
      <c r="N180" s="49">
        <f t="shared" ref="N180" si="777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>+I181*(1+J182)</f>
        <v>22</v>
      </c>
      <c r="K181" s="9">
        <f t="shared" ref="K181:N181" si="778">+J181*(1+K182)</f>
        <v>22</v>
      </c>
      <c r="L181" s="9">
        <f t="shared" si="778"/>
        <v>22</v>
      </c>
      <c r="M181" s="9">
        <f t="shared" si="778"/>
        <v>22</v>
      </c>
      <c r="N181" s="9">
        <f t="shared" si="778"/>
        <v>22</v>
      </c>
    </row>
    <row r="182" spans="1:14" x14ac:dyDescent="0.2">
      <c r="A182" s="46" t="s">
        <v>129</v>
      </c>
      <c r="B182" s="47" t="str">
        <f t="shared" ref="B182" si="779">+IFERROR(B181/A181-1,"nm")</f>
        <v>nm</v>
      </c>
      <c r="C182" s="47">
        <f t="shared" ref="C182" si="780">+IFERROR(C181/B181-1,"nm")</f>
        <v>0.5</v>
      </c>
      <c r="D182" s="47">
        <f t="shared" ref="D182" si="781">+IFERROR(D181/C181-1,"nm")</f>
        <v>3.7037037037036979E-2</v>
      </c>
      <c r="E182" s="47">
        <f t="shared" ref="E182" si="782">+IFERROR(E181/D181-1,"nm")</f>
        <v>0.1785714285714286</v>
      </c>
      <c r="F182" s="47">
        <f t="shared" ref="F182" si="783">+IFERROR(F181/E181-1,"nm")</f>
        <v>-6.0606060606060552E-2</v>
      </c>
      <c r="G182" s="47">
        <f t="shared" ref="G182" si="784">+IFERROR(G181/F181-1,"nm")</f>
        <v>-0.19354838709677424</v>
      </c>
      <c r="H182" s="47">
        <f t="shared" ref="H182" si="785">+IFERROR(H181/G181-1,"nm")</f>
        <v>4.0000000000000036E-2</v>
      </c>
      <c r="I182" s="47">
        <f t="shared" ref="I182" si="786">+IFERROR(I181/H181-1,"nm")</f>
        <v>-0.15384615384615385</v>
      </c>
      <c r="J182" s="47">
        <v>0</v>
      </c>
      <c r="K182" s="47">
        <f t="shared" ref="K182" si="787">J182</f>
        <v>0</v>
      </c>
      <c r="L182" s="47">
        <f>K182</f>
        <v>0</v>
      </c>
      <c r="M182" s="47">
        <f t="shared" ref="M182" si="788">L182</f>
        <v>0</v>
      </c>
      <c r="N182" s="47">
        <f t="shared" ref="N182" si="789">M182</f>
        <v>0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790">C181/C164</f>
        <v>1.3810741687979539E-2</v>
      </c>
      <c r="D183" s="30">
        <f>D181/D164</f>
        <v>1.3712047012732615E-2</v>
      </c>
      <c r="E183" s="30">
        <f t="shared" si="790"/>
        <v>1.7497348886532343E-2</v>
      </c>
      <c r="F183" s="30">
        <f t="shared" si="790"/>
        <v>1.6264428121720881E-2</v>
      </c>
      <c r="G183" s="30">
        <f t="shared" si="790"/>
        <v>1.3542795232936078E-2</v>
      </c>
      <c r="H183" s="30">
        <f t="shared" si="790"/>
        <v>1.1791383219954649E-2</v>
      </c>
      <c r="I183" s="30">
        <f t="shared" si="790"/>
        <v>9.3776641091219103E-3</v>
      </c>
      <c r="J183" s="47">
        <f t="shared" ref="J183:N183" si="791">+IFERROR(J181/J$21,"nm")</f>
        <v>1.1987141066855556E-3</v>
      </c>
      <c r="K183" s="47">
        <f t="shared" si="791"/>
        <v>1.1987141066855556E-3</v>
      </c>
      <c r="L183" s="47">
        <f t="shared" si="791"/>
        <v>1.1987141066855556E-3</v>
      </c>
      <c r="M183" s="47">
        <f t="shared" si="791"/>
        <v>1.1987141066855556E-3</v>
      </c>
      <c r="N183" s="47">
        <f t="shared" si="791"/>
        <v>1.1987141066855556E-3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792">C181/C191</f>
        <v>0.216</v>
      </c>
      <c r="D184" s="30">
        <f t="shared" si="792"/>
        <v>0.224</v>
      </c>
      <c r="E184" s="30">
        <f t="shared" si="792"/>
        <v>0.28695652173913044</v>
      </c>
      <c r="F184" s="30">
        <f t="shared" si="792"/>
        <v>0.31</v>
      </c>
      <c r="G184" s="30">
        <f t="shared" si="792"/>
        <v>0.3125</v>
      </c>
      <c r="H184" s="30">
        <f t="shared" si="792"/>
        <v>0.41269841269841268</v>
      </c>
      <c r="I184" s="30">
        <f t="shared" si="792"/>
        <v>0.44897959183673469</v>
      </c>
      <c r="J184" s="49">
        <f>J181/J191</f>
        <v>0.44897959183673469</v>
      </c>
      <c r="K184" s="49">
        <f t="shared" ref="K184:N184" si="793">K181/K191</f>
        <v>0.44897959183673469</v>
      </c>
      <c r="L184" s="49">
        <f t="shared" si="793"/>
        <v>0.44897959183673469</v>
      </c>
      <c r="M184" s="49">
        <f t="shared" si="793"/>
        <v>0.44897959183673469</v>
      </c>
      <c r="N184" s="49">
        <f t="shared" si="793"/>
        <v>0.44897959183673469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>+I185*(1+J186)</f>
        <v>669</v>
      </c>
      <c r="K185" s="9">
        <f t="shared" ref="K185:N185" si="794">+J185*(1+K186)</f>
        <v>669</v>
      </c>
      <c r="L185" s="9">
        <f t="shared" si="794"/>
        <v>669</v>
      </c>
      <c r="M185" s="9">
        <f t="shared" si="794"/>
        <v>669</v>
      </c>
      <c r="N185" s="9">
        <f t="shared" si="794"/>
        <v>669</v>
      </c>
    </row>
    <row r="186" spans="1:14" x14ac:dyDescent="0.2">
      <c r="A186" s="46" t="s">
        <v>129</v>
      </c>
      <c r="B186" s="47" t="str">
        <f t="shared" ref="B186" si="795">+IFERROR(B185/A185-1,"nm")</f>
        <v>nm</v>
      </c>
      <c r="C186" s="47">
        <f t="shared" ref="C186" si="796">+IFERROR(C185/B185-1,"nm")</f>
        <v>-5.8027079303675011E-2</v>
      </c>
      <c r="D186" s="47">
        <f t="shared" ref="D186" si="797">+IFERROR(D185/C185-1,"nm")</f>
        <v>-2.0533880903490731E-2</v>
      </c>
      <c r="E186" s="47">
        <f t="shared" ref="E186" si="798">+IFERROR(E185/D185-1,"nm")</f>
        <v>-0.35010482180293501</v>
      </c>
      <c r="F186" s="47">
        <f t="shared" ref="F186" si="799">+IFERROR(F185/E185-1,"nm")</f>
        <v>-2.2580645161290325E-2</v>
      </c>
      <c r="G186" s="47">
        <f t="shared" ref="G186" si="800">+IFERROR(G185/F185-1,"nm")</f>
        <v>-1.980198019801982E-2</v>
      </c>
      <c r="H186" s="47">
        <f t="shared" ref="H186" si="801">+IFERROR(H185/G185-1,"nm")</f>
        <v>0.82828282828282829</v>
      </c>
      <c r="I186" s="47">
        <f t="shared" ref="I186" si="802">+IFERROR(I185/H185-1,"nm")</f>
        <v>0.2320441988950277</v>
      </c>
      <c r="J186" s="47">
        <v>0</v>
      </c>
      <c r="K186" s="47">
        <f t="shared" ref="K186:N186" si="803">J186</f>
        <v>0</v>
      </c>
      <c r="L186" s="47">
        <f t="shared" si="803"/>
        <v>0</v>
      </c>
      <c r="M186" s="47">
        <f t="shared" si="803"/>
        <v>0</v>
      </c>
      <c r="N186" s="47">
        <f t="shared" si="803"/>
        <v>0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04">C185/C164</f>
        <v>0.24910485933503837</v>
      </c>
      <c r="D187" s="30">
        <f t="shared" si="804"/>
        <v>0.23359451518119489</v>
      </c>
      <c r="E187" s="30">
        <f t="shared" si="804"/>
        <v>0.16436903499469777</v>
      </c>
      <c r="F187" s="30">
        <f t="shared" si="804"/>
        <v>0.1589716684155299</v>
      </c>
      <c r="G187" s="30">
        <f t="shared" si="804"/>
        <v>0.16088840736728061</v>
      </c>
      <c r="H187" s="30">
        <f t="shared" si="804"/>
        <v>0.24625850340136055</v>
      </c>
      <c r="I187" s="30">
        <f t="shared" si="804"/>
        <v>0.28516624040920718</v>
      </c>
      <c r="J187" s="47">
        <f t="shared" ref="J187:N187" si="805">+IFERROR(J185/J$21,"nm")</f>
        <v>3.6451806244210759E-2</v>
      </c>
      <c r="K187" s="47">
        <f t="shared" si="805"/>
        <v>3.6451806244210759E-2</v>
      </c>
      <c r="L187" s="47">
        <f t="shared" si="805"/>
        <v>3.6451806244210759E-2</v>
      </c>
      <c r="M187" s="47">
        <f t="shared" si="805"/>
        <v>3.6451806244210759E-2</v>
      </c>
      <c r="N187" s="47">
        <f t="shared" si="805"/>
        <v>3.6451806244210759E-2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>+I188*(1+J189)</f>
        <v>9</v>
      </c>
      <c r="K188" s="9">
        <f t="shared" ref="K188:N188" si="806">+J188*(1+K189)</f>
        <v>9</v>
      </c>
      <c r="L188" s="9">
        <f t="shared" si="806"/>
        <v>9</v>
      </c>
      <c r="M188" s="9">
        <f t="shared" si="806"/>
        <v>9</v>
      </c>
      <c r="N188" s="9">
        <f t="shared" si="806"/>
        <v>9</v>
      </c>
    </row>
    <row r="189" spans="1:14" x14ac:dyDescent="0.2">
      <c r="A189" s="46" t="s">
        <v>129</v>
      </c>
      <c r="B189" s="47" t="str">
        <f t="shared" ref="B189" si="807">+IFERROR(B188/A188-1,"nm")</f>
        <v>nm</v>
      </c>
      <c r="C189" s="47">
        <f t="shared" ref="C189" si="808">+IFERROR(C188/B188-1,"nm")</f>
        <v>-0.61386138613861385</v>
      </c>
      <c r="D189" s="47">
        <f t="shared" ref="D189" si="809">+IFERROR(D188/C188-1,"nm")</f>
        <v>-0.23076923076923073</v>
      </c>
      <c r="E189" s="47">
        <f t="shared" ref="E189" si="810">+IFERROR(E188/D188-1,"nm")</f>
        <v>-0.26666666666666672</v>
      </c>
      <c r="F189" s="47">
        <f t="shared" ref="F189" si="811">+IFERROR(F188/E188-1,"nm")</f>
        <v>-0.18181818181818177</v>
      </c>
      <c r="G189" s="47">
        <f t="shared" ref="G189" si="812">+IFERROR(G188/F188-1,"nm")</f>
        <v>-0.33333333333333337</v>
      </c>
      <c r="H189" s="47">
        <f t="shared" ref="H189" si="813">+IFERROR(H188/G188-1,"nm")</f>
        <v>-0.41666666666666663</v>
      </c>
      <c r="I189" s="47">
        <f t="shared" ref="I189" si="814">+IFERROR(I188/H188-1,"nm")</f>
        <v>0.28571428571428581</v>
      </c>
      <c r="J189" s="47">
        <v>0</v>
      </c>
      <c r="K189" s="47">
        <f t="shared" ref="K189:N189" si="815">J189</f>
        <v>0</v>
      </c>
      <c r="L189" s="47">
        <f t="shared" si="815"/>
        <v>0</v>
      </c>
      <c r="M189" s="47">
        <f t="shared" si="815"/>
        <v>0</v>
      </c>
      <c r="N189" s="47">
        <f t="shared" si="815"/>
        <v>0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16">C188/C164</f>
        <v>1.9948849104859334E-2</v>
      </c>
      <c r="D190" s="30">
        <f t="shared" si="816"/>
        <v>1.4691478942213516E-2</v>
      </c>
      <c r="E190" s="30">
        <f t="shared" si="816"/>
        <v>1.166489925768823E-2</v>
      </c>
      <c r="F190" s="30">
        <f t="shared" si="816"/>
        <v>9.4438614900314802E-3</v>
      </c>
      <c r="G190" s="30">
        <f t="shared" si="816"/>
        <v>6.5005417118093175E-3</v>
      </c>
      <c r="H190" s="30">
        <f t="shared" si="816"/>
        <v>3.1746031746031746E-3</v>
      </c>
      <c r="I190" s="30">
        <f t="shared" si="816"/>
        <v>3.8363171355498722E-3</v>
      </c>
      <c r="J190" s="49">
        <f>J188/J164</f>
        <v>3.8363171355498722E-3</v>
      </c>
      <c r="K190" s="49">
        <f t="shared" ref="K190:N190" si="817">K188/K164</f>
        <v>3.8363171355498722E-3</v>
      </c>
      <c r="L190" s="49">
        <f t="shared" si="817"/>
        <v>3.8363171355498722E-3</v>
      </c>
      <c r="M190" s="49">
        <f t="shared" si="817"/>
        <v>3.8363171355498722E-3</v>
      </c>
      <c r="N190" s="49">
        <f t="shared" si="817"/>
        <v>3.8363171355498722E-3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+I191*(1+J192)</f>
        <v>49</v>
      </c>
      <c r="K191" s="9">
        <f t="shared" ref="K191:N191" si="818">+J191*(1+K192)</f>
        <v>49</v>
      </c>
      <c r="L191" s="9">
        <f t="shared" si="818"/>
        <v>49</v>
      </c>
      <c r="M191" s="9">
        <f t="shared" si="818"/>
        <v>49</v>
      </c>
      <c r="N191" s="9">
        <f t="shared" si="818"/>
        <v>49</v>
      </c>
    </row>
    <row r="192" spans="1:14" x14ac:dyDescent="0.2">
      <c r="A192" s="46" t="s">
        <v>129</v>
      </c>
      <c r="B192" s="47" t="str">
        <f t="shared" ref="B192" si="819">+IFERROR(B191/A191-1,"nm")</f>
        <v>nm</v>
      </c>
      <c r="C192" s="47">
        <f t="shared" ref="C192" si="820">+IFERROR(C191/B191-1,"nm")</f>
        <v>2.4590163934426146E-2</v>
      </c>
      <c r="D192" s="47">
        <f t="shared" ref="D192" si="821">+IFERROR(D191/C191-1,"nm")</f>
        <v>0</v>
      </c>
      <c r="E192" s="47">
        <f t="shared" ref="E192" si="822">+IFERROR(E191/D191-1,"nm")</f>
        <v>-7.999999999999996E-2</v>
      </c>
      <c r="F192" s="47">
        <f t="shared" ref="F192" si="823">+IFERROR(F191/E191-1,"nm")</f>
        <v>-0.13043478260869568</v>
      </c>
      <c r="G192" s="47">
        <f t="shared" ref="G192" si="824">+IFERROR(G191/F191-1,"nm")</f>
        <v>-0.19999999999999996</v>
      </c>
      <c r="H192" s="47">
        <f t="shared" ref="H192" si="825">+IFERROR(H191/G191-1,"nm")</f>
        <v>-0.21250000000000002</v>
      </c>
      <c r="I192" s="47">
        <f t="shared" ref="I192" si="826">+IFERROR(I191/H191-1,"nm")</f>
        <v>-0.22222222222222221</v>
      </c>
      <c r="J192" s="47">
        <v>0</v>
      </c>
      <c r="K192" s="47">
        <f t="shared" ref="K192:N192" si="827">J192</f>
        <v>0</v>
      </c>
      <c r="L192" s="47">
        <f t="shared" si="827"/>
        <v>0</v>
      </c>
      <c r="M192" s="47">
        <f t="shared" si="827"/>
        <v>0</v>
      </c>
      <c r="N192" s="47">
        <f t="shared" si="827"/>
        <v>0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28">C191/C164</f>
        <v>6.3938618925831206E-2</v>
      </c>
      <c r="D193" s="30">
        <f t="shared" si="828"/>
        <v>6.1214495592556317E-2</v>
      </c>
      <c r="E193" s="30">
        <f t="shared" si="828"/>
        <v>6.097560975609756E-2</v>
      </c>
      <c r="F193" s="30">
        <f t="shared" si="828"/>
        <v>5.2465897166841552E-2</v>
      </c>
      <c r="G193" s="30">
        <f t="shared" si="828"/>
        <v>4.3336944745395449E-2</v>
      </c>
      <c r="H193" s="30">
        <f t="shared" si="828"/>
        <v>2.8571428571428571E-2</v>
      </c>
      <c r="I193" s="30">
        <f t="shared" si="828"/>
        <v>2.0886615515771527E-2</v>
      </c>
      <c r="J193" s="30">
        <f>J191/J164</f>
        <v>2.0886615515771527E-2</v>
      </c>
      <c r="K193" s="30">
        <f>K191/K164</f>
        <v>2.0886615515771527E-2</v>
      </c>
      <c r="L193" s="30">
        <f t="shared" ref="L193:N193" si="829">L191/L164</f>
        <v>2.0886615515771527E-2</v>
      </c>
      <c r="M193" s="30">
        <f t="shared" si="829"/>
        <v>2.0886615515771527E-2</v>
      </c>
      <c r="N193" s="30">
        <f t="shared" si="829"/>
        <v>2.0886615515771527E-2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>+I195*(1+J196)</f>
        <v>-72</v>
      </c>
      <c r="K195" s="9">
        <f t="shared" ref="K195:N195" si="830">+J195*(1+K196)</f>
        <v>-72</v>
      </c>
      <c r="L195" s="9">
        <f t="shared" si="830"/>
        <v>-72</v>
      </c>
      <c r="M195" s="9">
        <f t="shared" si="830"/>
        <v>-72</v>
      </c>
      <c r="N195" s="9">
        <f t="shared" si="830"/>
        <v>-72</v>
      </c>
    </row>
    <row r="196" spans="1:14" x14ac:dyDescent="0.2">
      <c r="A196" s="44" t="s">
        <v>129</v>
      </c>
      <c r="B196" s="47" t="str">
        <f t="shared" ref="B196" si="831">+IFERROR(B195/A195-1,"nm")</f>
        <v>nm</v>
      </c>
      <c r="C196" s="47">
        <f t="shared" ref="C196" si="832">+IFERROR(C195/B195-1,"nm")</f>
        <v>4.8780487804878092E-2</v>
      </c>
      <c r="D196" s="47">
        <f t="shared" ref="D196" si="833">+IFERROR(D195/C195-1,"nm")</f>
        <v>-1.8720930232558139</v>
      </c>
      <c r="E196" s="47">
        <f t="shared" ref="E196" si="834">+IFERROR(E195/D195-1,"nm")</f>
        <v>-0.65333333333333332</v>
      </c>
      <c r="F196" s="47">
        <f t="shared" ref="F196" si="835">+IFERROR(F195/E195-1,"nm")</f>
        <v>-1.2692307692307692</v>
      </c>
      <c r="G196" s="47">
        <f t="shared" ref="G196" si="836">+IFERROR(G195/F195-1,"nm")</f>
        <v>0.5714285714285714</v>
      </c>
      <c r="H196" s="47">
        <f t="shared" ref="H196" si="837">+IFERROR(H195/G195-1,"nm")</f>
        <v>-4.6363636363636367</v>
      </c>
      <c r="I196" s="47">
        <f t="shared" ref="I196" si="838">+IFERROR(I195/H195-1,"nm")</f>
        <v>-2.8</v>
      </c>
      <c r="J196" s="58">
        <v>0</v>
      </c>
      <c r="K196" s="58">
        <f t="shared" ref="K196:N196" si="839">J196</f>
        <v>0</v>
      </c>
      <c r="L196" s="58">
        <f t="shared" si="839"/>
        <v>0</v>
      </c>
      <c r="M196" s="58">
        <f t="shared" si="839"/>
        <v>0</v>
      </c>
      <c r="N196" s="58">
        <f t="shared" si="839"/>
        <v>0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840">C200+C204</f>
        <v>-1089</v>
      </c>
      <c r="D197" s="55">
        <f t="shared" si="840"/>
        <v>-633</v>
      </c>
      <c r="E197" s="55">
        <f t="shared" si="840"/>
        <v>-1346</v>
      </c>
      <c r="F197" s="55">
        <f t="shared" si="840"/>
        <v>-1694</v>
      </c>
      <c r="G197" s="55">
        <f t="shared" si="840"/>
        <v>-1855</v>
      </c>
      <c r="H197" s="55">
        <f t="shared" si="840"/>
        <v>-2120</v>
      </c>
      <c r="I197" s="55">
        <f t="shared" si="840"/>
        <v>-2085</v>
      </c>
      <c r="J197" s="9">
        <f>+I197*(1-J198)</f>
        <v>-2085</v>
      </c>
      <c r="K197" s="9">
        <f t="shared" ref="K197:N197" si="841">+J197*(1-K198)</f>
        <v>-2085</v>
      </c>
      <c r="L197" s="9">
        <f t="shared" si="841"/>
        <v>-2085</v>
      </c>
      <c r="M197" s="9">
        <f t="shared" si="841"/>
        <v>-2085</v>
      </c>
      <c r="N197" s="9">
        <f t="shared" si="841"/>
        <v>-2085</v>
      </c>
    </row>
    <row r="198" spans="1:14" x14ac:dyDescent="0.2">
      <c r="A198" s="46" t="s">
        <v>129</v>
      </c>
      <c r="B198" s="47" t="str">
        <f t="shared" ref="B198" si="842">+IFERROR(B197/A197-1,"nm")</f>
        <v>nm</v>
      </c>
      <c r="C198" s="47">
        <f t="shared" ref="C198" si="843">+IFERROR(C197/B197-1,"nm")</f>
        <v>6.5557729941291498E-2</v>
      </c>
      <c r="D198" s="47">
        <f t="shared" ref="D198" si="844">+IFERROR(D197/C197-1,"nm")</f>
        <v>-0.41873278236914602</v>
      </c>
      <c r="E198" s="47">
        <f t="shared" ref="E198" si="845">+IFERROR(E197/D197-1,"nm")</f>
        <v>1.126382306477093</v>
      </c>
      <c r="F198" s="47">
        <f t="shared" ref="F198" si="846">+IFERROR(F197/E197-1,"nm")</f>
        <v>0.25854383358098065</v>
      </c>
      <c r="G198" s="47">
        <f t="shared" ref="G198" si="847">+IFERROR(G197/F197-1,"nm")</f>
        <v>9.5041322314049603E-2</v>
      </c>
      <c r="H198" s="47">
        <f t="shared" ref="H198" si="848">+IFERROR(H197/G197-1,"nm")</f>
        <v>0.14285714285714279</v>
      </c>
      <c r="I198" s="47">
        <f t="shared" ref="I198" si="849">+IFERROR(I197/H197-1,"nm")</f>
        <v>-1.650943396226412E-2</v>
      </c>
      <c r="J198" s="58">
        <v>0</v>
      </c>
      <c r="K198" s="58">
        <f t="shared" ref="K198:N198" si="850">J198</f>
        <v>0</v>
      </c>
      <c r="L198" s="58">
        <f t="shared" si="850"/>
        <v>0</v>
      </c>
      <c r="M198" s="58">
        <f t="shared" si="850"/>
        <v>0</v>
      </c>
      <c r="N198" s="58">
        <f t="shared" si="850"/>
        <v>0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851">C197/C195</f>
        <v>12.662790697674419</v>
      </c>
      <c r="D199" s="54">
        <f t="shared" si="851"/>
        <v>-8.44</v>
      </c>
      <c r="E199" s="54">
        <f t="shared" si="851"/>
        <v>-51.769230769230766</v>
      </c>
      <c r="F199" s="54">
        <f t="shared" si="851"/>
        <v>242</v>
      </c>
      <c r="G199" s="54">
        <f t="shared" si="851"/>
        <v>168.63636363636363</v>
      </c>
      <c r="H199" s="54">
        <f t="shared" si="851"/>
        <v>-53</v>
      </c>
      <c r="I199" s="54">
        <f t="shared" si="851"/>
        <v>28.958333333333332</v>
      </c>
      <c r="J199" s="54">
        <f t="shared" si="851"/>
        <v>28.958333333333332</v>
      </c>
      <c r="K199" s="54">
        <f t="shared" si="851"/>
        <v>28.958333333333332</v>
      </c>
      <c r="L199" s="54">
        <f t="shared" si="851"/>
        <v>28.958333333333332</v>
      </c>
      <c r="M199" s="54">
        <f t="shared" si="851"/>
        <v>28.958333333333332</v>
      </c>
      <c r="N199" s="54">
        <f t="shared" si="851"/>
        <v>28.958333333333332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>+I200*(1+J201)</f>
        <v>134</v>
      </c>
      <c r="K200" s="9">
        <f t="shared" ref="K200:N200" si="852">+J200*(1+K201)</f>
        <v>134</v>
      </c>
      <c r="L200" s="9">
        <f t="shared" si="852"/>
        <v>134</v>
      </c>
      <c r="M200" s="9">
        <f t="shared" si="852"/>
        <v>134</v>
      </c>
      <c r="N200" s="9">
        <f t="shared" si="852"/>
        <v>134</v>
      </c>
    </row>
    <row r="201" spans="1:14" x14ac:dyDescent="0.2">
      <c r="A201" s="46" t="s">
        <v>129</v>
      </c>
      <c r="B201" s="47" t="str">
        <f t="shared" ref="B201" si="853">+IFERROR(B200/A200-1,"nm")</f>
        <v>nm</v>
      </c>
      <c r="C201" s="47">
        <f t="shared" ref="C201" si="854">+IFERROR(C200/B200-1,"nm")</f>
        <v>0.12000000000000011</v>
      </c>
      <c r="D201" s="47">
        <f t="shared" ref="D201" si="855">+IFERROR(D200/C200-1,"nm")</f>
        <v>8.3333333333333259E-2</v>
      </c>
      <c r="E201" s="47">
        <f t="shared" ref="E201" si="856">+IFERROR(E200/D200-1,"nm")</f>
        <v>0.20879120879120872</v>
      </c>
      <c r="F201" s="47">
        <f t="shared" ref="F201" si="857">+IFERROR(F200/E200-1,"nm")</f>
        <v>5.4545454545454453E-2</v>
      </c>
      <c r="G201" s="47">
        <f t="shared" ref="G201" si="858">+IFERROR(G200/F200-1,"nm")</f>
        <v>-3.4482758620689613E-2</v>
      </c>
      <c r="H201" s="47">
        <f t="shared" ref="H201" si="859">+IFERROR(H200/G200-1,"nm")</f>
        <v>0.2589285714285714</v>
      </c>
      <c r="I201" s="47">
        <f t="shared" ref="I201" si="860">+IFERROR(I200/H200-1,"nm")</f>
        <v>-4.9645390070921946E-2</v>
      </c>
      <c r="J201" s="58">
        <v>0</v>
      </c>
      <c r="K201" s="58">
        <f t="shared" ref="K201:N201" si="861">J201</f>
        <v>0</v>
      </c>
      <c r="L201" s="58">
        <f t="shared" si="861"/>
        <v>0</v>
      </c>
      <c r="M201" s="58">
        <f t="shared" si="861"/>
        <v>0</v>
      </c>
      <c r="N201" s="58">
        <f t="shared" si="861"/>
        <v>0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862">C200/C195</f>
        <v>-0.97674418604651159</v>
      </c>
      <c r="D202" s="54">
        <f t="shared" si="862"/>
        <v>1.2133333333333334</v>
      </c>
      <c r="E202" s="54">
        <f t="shared" si="862"/>
        <v>4.2307692307692308</v>
      </c>
      <c r="F202" s="54">
        <f t="shared" si="862"/>
        <v>-16.571428571428573</v>
      </c>
      <c r="G202" s="54">
        <f t="shared" si="862"/>
        <v>-10.181818181818182</v>
      </c>
      <c r="H202" s="54">
        <f t="shared" si="862"/>
        <v>3.5249999999999999</v>
      </c>
      <c r="I202" s="54">
        <f t="shared" si="862"/>
        <v>-1.8611111111111112</v>
      </c>
      <c r="J202" s="54">
        <f t="shared" si="862"/>
        <v>-1.8611111111111112</v>
      </c>
      <c r="K202" s="54">
        <f t="shared" si="862"/>
        <v>-1.8611111111111112</v>
      </c>
      <c r="L202" s="54">
        <f t="shared" si="862"/>
        <v>-1.8611111111111112</v>
      </c>
      <c r="M202" s="54">
        <f t="shared" si="862"/>
        <v>-1.8611111111111112</v>
      </c>
      <c r="N202" s="54">
        <f t="shared" si="862"/>
        <v>-1.8611111111111112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863">C200/C210</f>
        <v>8.9647812166488788E-2</v>
      </c>
      <c r="D203" s="54">
        <f t="shared" si="863"/>
        <v>7.3505654281098551E-2</v>
      </c>
      <c r="E203" s="54">
        <f t="shared" si="863"/>
        <v>7.586206896551724E-2</v>
      </c>
      <c r="F203" s="54">
        <f t="shared" si="863"/>
        <v>6.9336521219366412E-2</v>
      </c>
      <c r="G203" s="54">
        <f t="shared" si="863"/>
        <v>5.845511482254697E-2</v>
      </c>
      <c r="H203" s="54">
        <f t="shared" si="863"/>
        <v>7.5401069518716571E-2</v>
      </c>
      <c r="I203" s="54">
        <f t="shared" si="863"/>
        <v>7.374793615850303E-2</v>
      </c>
      <c r="J203" s="54">
        <f t="shared" si="863"/>
        <v>7.374793615850303E-2</v>
      </c>
      <c r="K203" s="54">
        <f t="shared" si="863"/>
        <v>7.374793615850303E-2</v>
      </c>
      <c r="L203" s="54">
        <f t="shared" si="863"/>
        <v>7.374793615850303E-2</v>
      </c>
      <c r="M203" s="54">
        <f t="shared" si="863"/>
        <v>7.374793615850303E-2</v>
      </c>
      <c r="N203" s="54">
        <f t="shared" si="863"/>
        <v>7.374793615850303E-2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>+I204*(1-J205)</f>
        <v>-2219</v>
      </c>
      <c r="K204" s="9">
        <f t="shared" ref="K204:N204" si="864">+J204*(1-K205)</f>
        <v>-2219</v>
      </c>
      <c r="L204" s="9">
        <f t="shared" si="864"/>
        <v>-2219</v>
      </c>
      <c r="M204" s="9">
        <f t="shared" si="864"/>
        <v>-2219</v>
      </c>
      <c r="N204" s="9">
        <f t="shared" si="864"/>
        <v>-2219</v>
      </c>
    </row>
    <row r="205" spans="1:14" x14ac:dyDescent="0.2">
      <c r="A205" s="46" t="s">
        <v>129</v>
      </c>
      <c r="B205" s="47" t="str">
        <f t="shared" ref="B205" si="865">+IFERROR(B204/A204-1,"nm")</f>
        <v>nm</v>
      </c>
      <c r="C205" s="47">
        <f t="shared" ref="C205" si="866">+IFERROR(C204/B204-1,"nm")</f>
        <v>6.9279854147675568E-2</v>
      </c>
      <c r="D205" s="47">
        <f t="shared" ref="D205" si="867">+IFERROR(D204/C204-1,"nm")</f>
        <v>-0.38277919863597609</v>
      </c>
      <c r="E205" s="47">
        <f t="shared" ref="E205" si="868">+IFERROR(E204/D204-1,"nm")</f>
        <v>1.0110497237569063</v>
      </c>
      <c r="F205" s="47">
        <f t="shared" ref="F205" si="869">+IFERROR(F204/E204-1,"nm")</f>
        <v>0.24313186813186816</v>
      </c>
      <c r="G205" s="47">
        <f t="shared" ref="G205" si="870">+IFERROR(G204/F204-1,"nm")</f>
        <v>8.6740331491712785E-2</v>
      </c>
      <c r="H205" s="47">
        <f t="shared" ref="H205" si="871">+IFERROR(H204/G204-1,"nm")</f>
        <v>0.14946619217081847</v>
      </c>
      <c r="I205" s="47">
        <f t="shared" ref="I205" si="872">+IFERROR(I204/H204-1,"nm")</f>
        <v>-1.8575851393188847E-2</v>
      </c>
      <c r="J205" s="58">
        <v>0</v>
      </c>
      <c r="K205" s="58">
        <f t="shared" ref="K205:N205" si="873">J205</f>
        <v>0</v>
      </c>
      <c r="L205" s="58">
        <f t="shared" si="873"/>
        <v>0</v>
      </c>
      <c r="M205" s="58">
        <f t="shared" si="873"/>
        <v>0</v>
      </c>
      <c r="N205" s="58">
        <f t="shared" si="873"/>
        <v>0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874">C204/C195</f>
        <v>13.63953488372093</v>
      </c>
      <c r="D206" s="54">
        <f>D204/D195</f>
        <v>-9.6533333333333342</v>
      </c>
      <c r="E206" s="54">
        <f t="shared" si="874"/>
        <v>-56</v>
      </c>
      <c r="F206" s="54">
        <f t="shared" si="874"/>
        <v>258.57142857142856</v>
      </c>
      <c r="G206" s="54">
        <f t="shared" si="874"/>
        <v>178.81818181818181</v>
      </c>
      <c r="H206" s="54">
        <f t="shared" si="874"/>
        <v>-56.524999999999999</v>
      </c>
      <c r="I206" s="54">
        <f t="shared" si="874"/>
        <v>30.819444444444443</v>
      </c>
      <c r="J206" s="54">
        <f t="shared" si="874"/>
        <v>30.819444444444443</v>
      </c>
      <c r="K206" s="54">
        <f t="shared" si="874"/>
        <v>30.819444444444443</v>
      </c>
      <c r="L206" s="54">
        <f t="shared" si="874"/>
        <v>30.819444444444443</v>
      </c>
      <c r="M206" s="54">
        <f t="shared" si="874"/>
        <v>30.819444444444443</v>
      </c>
      <c r="N206" s="54">
        <f t="shared" si="874"/>
        <v>30.819444444444443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>+I207*(1+J208)</f>
        <v>50</v>
      </c>
      <c r="K207" s="9">
        <f t="shared" ref="K207:N207" si="875">+J207*(1+K208)</f>
        <v>50</v>
      </c>
      <c r="L207" s="9">
        <f t="shared" si="875"/>
        <v>50</v>
      </c>
      <c r="M207" s="9">
        <f t="shared" si="875"/>
        <v>50</v>
      </c>
      <c r="N207" s="9">
        <f t="shared" si="875"/>
        <v>50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876">+IFERROR(C207/B207-1,"nm")</f>
        <v>2.681159420289855</v>
      </c>
      <c r="D208" s="47">
        <f t="shared" si="876"/>
        <v>9.4488188976378007E-2</v>
      </c>
      <c r="E208" s="47">
        <f t="shared" si="876"/>
        <v>-0.42805755395683454</v>
      </c>
      <c r="F208" s="47">
        <f t="shared" si="876"/>
        <v>1.3710691823899372</v>
      </c>
      <c r="G208" s="47">
        <f t="shared" si="876"/>
        <v>-0.39787798408488062</v>
      </c>
      <c r="H208" s="47">
        <f t="shared" si="876"/>
        <v>-0.95154185022026427</v>
      </c>
      <c r="I208" s="47">
        <f t="shared" si="876"/>
        <v>3.5454545454545459</v>
      </c>
      <c r="J208" s="58">
        <v>0</v>
      </c>
      <c r="K208" s="58">
        <f t="shared" ref="K208:N208" si="877">J208</f>
        <v>0</v>
      </c>
      <c r="L208" s="58">
        <f t="shared" si="877"/>
        <v>0</v>
      </c>
      <c r="M208" s="58">
        <f t="shared" si="877"/>
        <v>0</v>
      </c>
      <c r="N208" s="58">
        <f t="shared" si="877"/>
        <v>0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878">C207/C195</f>
        <v>-2.9534883720930232</v>
      </c>
      <c r="D209" s="30">
        <f t="shared" si="878"/>
        <v>3.7066666666666666</v>
      </c>
      <c r="E209" s="30">
        <f t="shared" si="878"/>
        <v>6.115384615384615</v>
      </c>
      <c r="F209" s="30">
        <f t="shared" si="878"/>
        <v>-53.857142857142854</v>
      </c>
      <c r="G209" s="30">
        <f t="shared" si="878"/>
        <v>-20.636363636363637</v>
      </c>
      <c r="H209" s="30">
        <f t="shared" si="878"/>
        <v>0.27500000000000002</v>
      </c>
      <c r="I209" s="30">
        <f t="shared" si="878"/>
        <v>-0.69444444444444442</v>
      </c>
      <c r="J209" s="30">
        <f t="shared" si="878"/>
        <v>-0.69444444444444442</v>
      </c>
      <c r="K209" s="30">
        <f t="shared" si="878"/>
        <v>-0.69444444444444442</v>
      </c>
      <c r="L209" s="30">
        <f t="shared" si="878"/>
        <v>-0.69444444444444442</v>
      </c>
      <c r="M209" s="30">
        <f t="shared" si="878"/>
        <v>-0.69444444444444442</v>
      </c>
      <c r="N209" s="30">
        <f t="shared" si="878"/>
        <v>-0.69444444444444442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>+I210*(1+J211)</f>
        <v>1817</v>
      </c>
      <c r="K210" s="9">
        <f t="shared" ref="K210:N210" si="879">+J210*(1+K211)</f>
        <v>1817</v>
      </c>
      <c r="L210" s="9">
        <f t="shared" si="879"/>
        <v>1817</v>
      </c>
      <c r="M210" s="9">
        <f t="shared" si="879"/>
        <v>1817</v>
      </c>
      <c r="N210" s="9">
        <f t="shared" si="879"/>
        <v>1817</v>
      </c>
    </row>
    <row r="211" spans="1:14" x14ac:dyDescent="0.2">
      <c r="A211" s="46" t="s">
        <v>129</v>
      </c>
      <c r="B211" s="47" t="str">
        <f t="shared" ref="B211:I211" si="880">+IFERROR(B210/A210-1,"nm")</f>
        <v>nm</v>
      </c>
      <c r="C211" s="47">
        <f t="shared" si="880"/>
        <v>0.31416549789621318</v>
      </c>
      <c r="D211" s="47">
        <f t="shared" si="880"/>
        <v>0.32123799359658478</v>
      </c>
      <c r="E211" s="47">
        <f t="shared" si="880"/>
        <v>0.17124394184168024</v>
      </c>
      <c r="F211" s="47">
        <f t="shared" si="880"/>
        <v>0.15379310344827579</v>
      </c>
      <c r="G211" s="47">
        <f t="shared" si="880"/>
        <v>0.14524805738194857</v>
      </c>
      <c r="H211" s="47">
        <f t="shared" si="880"/>
        <v>-2.4008350730688965E-2</v>
      </c>
      <c r="I211" s="47">
        <f t="shared" si="880"/>
        <v>-2.8342245989304793E-2</v>
      </c>
      <c r="J211" s="58">
        <v>0</v>
      </c>
      <c r="K211" s="58">
        <f t="shared" ref="K211:N211" si="881">J211</f>
        <v>0</v>
      </c>
      <c r="L211" s="58">
        <f t="shared" si="881"/>
        <v>0</v>
      </c>
      <c r="M211" s="58">
        <f t="shared" si="881"/>
        <v>0</v>
      </c>
      <c r="N211" s="58">
        <f t="shared" si="881"/>
        <v>0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D212:I212" si="882">D210/D195</f>
        <v>16.506666666666668</v>
      </c>
      <c r="E212" s="54">
        <f t="shared" si="882"/>
        <v>55.769230769230766</v>
      </c>
      <c r="F212" s="54">
        <f t="shared" si="882"/>
        <v>-239</v>
      </c>
      <c r="G212" s="54">
        <f t="shared" si="882"/>
        <v>-174.18181818181819</v>
      </c>
      <c r="H212" s="54">
        <f t="shared" si="882"/>
        <v>46.75</v>
      </c>
      <c r="I212" s="54">
        <f t="shared" si="882"/>
        <v>-25.236111111111111</v>
      </c>
      <c r="J212" s="54">
        <f>J210/J195</f>
        <v>-25.236111111111111</v>
      </c>
      <c r="K212" s="54">
        <f t="shared" ref="K212:N212" si="883">K210/K195</f>
        <v>-25.236111111111111</v>
      </c>
      <c r="L212" s="54">
        <f t="shared" si="883"/>
        <v>-25.236111111111111</v>
      </c>
      <c r="M212" s="54">
        <f t="shared" si="883"/>
        <v>-25.236111111111111</v>
      </c>
      <c r="N212" s="54">
        <f t="shared" si="883"/>
        <v>-25.236111111111111</v>
      </c>
    </row>
  </sheetData>
  <pageMargins left="0.7" right="0.7" top="0.75" bottom="0.75" header="0.3" footer="0.3"/>
  <ignoredErrors>
    <ignoredError sqref="B103:I103" evalError="1"/>
    <ignoredError sqref="B23:N23 B54:I54 K5:N5 K116: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2024-03-25T15:03:32Z</dcterms:modified>
</cp:coreProperties>
</file>