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lucascooper/Desktop/trainee investment analyst/"/>
    </mc:Choice>
  </mc:AlternateContent>
  <xr:revisionPtr revIDLastSave="0" documentId="13_ncr:1_{D2F7BDAF-0FFC-6540-8B38-FFC27058CB7E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E12" i="3"/>
  <c r="D12" i="3"/>
  <c r="E29" i="3"/>
  <c r="D29" i="3"/>
  <c r="C29" i="3"/>
  <c r="C28" i="3"/>
  <c r="D28" i="3"/>
  <c r="E28" i="3"/>
  <c r="E50" i="3"/>
  <c r="D50" i="3"/>
  <c r="C50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<sst xmlns="http://schemas.openxmlformats.org/spreadsheetml/2006/main" count="201" uniqueCount="178">
  <si>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</si>
  <si>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</si>
  <si>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</si>
  <si>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</si>
  <si>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</si>
  <si>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</si>
  <si>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</si>
  <si>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</si>
  <si>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</si>
  <si>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</si>
  <si>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</si>
  <si>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</si>
  <si>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</si>
  <si>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</si>
  <si>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</si>
  <si>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</si>
  <si>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</si>
  <si>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</si>
  <si>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</si>
  <si>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</si>
  <si>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</si>
  <si>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</si>
  <si>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</si>
  <si>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</si>
  <si>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</si>
  <si>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</si>
  <si>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</si>
  <si>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</si>
  <si>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</si>
  <si>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</si>
  <si>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</si>
  <si>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</si>
  <si>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</si>
  <si>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</si>
  <si>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</si>
  <si>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</si>
  <si>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</si>
  <si>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</si>
  <si>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</si>
  <si>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</si>
  <si>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</si>
  <si>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</si>
  <si>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</si>
  <si>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</si>
  <si>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</si>
  <si>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</si>
  <si>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</si>
  <si>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</si>
  <si>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</si>
  <si>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</si>
  <si>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</si>
  <si>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</si>
  <si>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</si>
  <si>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</si>
  <si>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</si>
  <si>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</si>
  <si>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</si>
  <si>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</si>
  <si>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</si>
  <si>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</si>
  <si>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</si>
  <si>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</si>
  <si>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</si>
  <si>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</si>
  <si>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</si>
  <si>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</si>
  <si>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</si>
  <si>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</si>
  <si>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</si>
  <si>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</si>
  <si>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</si>
  <si>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</si>
  <si>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</si>
  <si>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</si>
  <si>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</si>
  <si>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</si>
  <si>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</si>
  <si>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</si>
  <si>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</si>
  <si>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</si>
  <si>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</si>
  <si>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</si>
  <si>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</si>
  <si>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</si>
  <si>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</si>
  <si>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</si>
  <si>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</si>
  <si>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</si>
  <si>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</si>
  <si>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</si>
  <si>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</si>
  <si>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</si>
  <si>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</si>
  <si>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</si>
  <si>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</si>
  <si>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</si>
  <si>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</si>
  <si>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</si>
  <si>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</si>
  <si>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</si>
  <si>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</si>
  <si>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</si>
  <si>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</si>
  <si>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</si>
  <si>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</si>
  <si>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</si>
  <si>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</si>
  <si>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</si>
  <si>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</si>
  <si>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</si>
  <si>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</si>
  <si>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</si>
  <si>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</si>
  <si>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</si>
  <si>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</si>
  <si>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</si>
  <si>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</si>
  <si>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</si>
  <si>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</si>
  <si>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</si>
  <si>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</si>
  <si>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</si>
  <si>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</si>
  <si>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</si>
  <si>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</si>
  <si>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</si>
  <si>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</si>
  <si>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</si>
  <si>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</si>
  <si>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</si>
  <si>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</si>
  <si>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</si>
  <si>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</si>
  <si>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</si>
  <si>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</si>
  <si>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</si>
  <si>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</si>
  <si>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</si>
  <si>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</si>
  <si>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</si>
  <si>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</si>
  <si>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</si>
  <si>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</si>
  <si>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</si>
  <si>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</si>
  <si>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</si>
  <si>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</si>
  <si>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</si>
  <si>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</si>
  <si>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</si>
  <si>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assets at the beginning of year 2020?</t>
  </si>
  <si>
    <t>basic 21.13 diluted 21.3</t>
  </si>
  <si>
    <t>basic 31.32 diluted 31.65</t>
  </si>
  <si>
    <t>basic 39.87 diluted 40.23</t>
  </si>
  <si>
    <t>assets at beginning of year 2020?</t>
  </si>
  <si>
    <t>22 - income tax rate</t>
  </si>
  <si>
    <t xml:space="preserve">23- capex as a percentage of sales </t>
  </si>
  <si>
    <t>24 - capex as a percentage of fixed assets</t>
  </si>
  <si>
    <t>19 - net profit as a percentage of net sales</t>
  </si>
  <si>
    <t xml:space="preserve">17- </t>
  </si>
  <si>
    <t>18- operating income as a percentage of net sales</t>
  </si>
  <si>
    <t>16- gross profits as a percentage of net sales</t>
  </si>
  <si>
    <t>15- COGS as a percentage of net sales</t>
  </si>
  <si>
    <t>research and development as a percentage of net sales</t>
  </si>
  <si>
    <t>selling, general and administrative as a percentage of net sales</t>
  </si>
  <si>
    <t>12- growth rates for main line items of balance sheet</t>
  </si>
  <si>
    <t xml:space="preserve">total assets </t>
  </si>
  <si>
    <t xml:space="preserve">total liabilities </t>
  </si>
  <si>
    <t xml:space="preserve">total shareholder equity </t>
  </si>
  <si>
    <t xml:space="preserve">11- growth rate for each operating expenses </t>
  </si>
  <si>
    <t xml:space="preserve">research and development </t>
  </si>
  <si>
    <t xml:space="preserve">selling, general and administrative </t>
  </si>
  <si>
    <t xml:space="preserve">10 - growth rate of gross profit </t>
  </si>
  <si>
    <t>9- growth rate of sales (each category and net sales)</t>
  </si>
  <si>
    <t>net sales</t>
  </si>
  <si>
    <t>products</t>
  </si>
  <si>
    <t>services</t>
  </si>
  <si>
    <t>need previous year In order to calculate 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</si>
</sst>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2" sqref="A3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112" workbookViewId="0">
      <selection activeCell="C7" sqref="C7"/>
    </sheetView>
  </sheetViews>
  <sheetFormatPr baseColWidth="10" defaultColWidth="8.83203125" defaultRowHeight="15" x14ac:dyDescent="0.2"/>
  <cols>
    <col min="1" max="1" width="138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workbookViewId="0">
      <selection activeCell="G67" sqref="G67"/>
    </sheetView>
  </sheetViews>
  <sheetFormatPr baseColWidth="10" defaultColWidth="8.83203125" defaultRowHeight="15" x14ac:dyDescent="0.2"/>
  <cols>
    <col min="1" max="1" width="4.6640625" customWidth="1"/>
    <col min="2" max="2" width="53.5" customWidth="1"/>
    <col min="3" max="4" width="21" customWidth="1"/>
    <col min="5" max="5" width="28.1640625" customWidth="1"/>
    <col min="6" max="6" width="15.33203125" customWidth="1"/>
    <col min="7" max="7" width="15.1640625" customWidth="1"/>
    <col min="8" max="8" width="18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6">
        <v>0.88</v>
      </c>
      <c r="D5">
        <v>1.07</v>
      </c>
      <c r="E5">
        <v>1.36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v>0.5</v>
      </c>
      <c r="D6">
        <v>0.71</v>
      </c>
      <c r="E6">
        <v>1.02</v>
      </c>
    </row>
    <row r="7" spans="1:10" x14ac:dyDescent="0.2">
      <c r="A7" s="18">
        <f t="shared" si="0"/>
        <v>1.3000000000000003</v>
      </c>
      <c r="B7" s="1" t="s">
        <v>102</v>
      </c>
      <c r="C7">
        <v>0.15</v>
      </c>
      <c r="D7" s="26">
        <v>0.28000000000000003</v>
      </c>
      <c r="E7" s="26">
        <v>0.36</v>
      </c>
    </row>
    <row r="8" spans="1:10" x14ac:dyDescent="0.2">
      <c r="A8" s="18">
        <f t="shared" si="0"/>
        <v>1.4000000000000004</v>
      </c>
      <c r="B8" s="1" t="s">
        <v>103</v>
      </c>
      <c r="C8">
        <v>1.49</v>
      </c>
      <c r="D8">
        <v>2.0299999999999998</v>
      </c>
      <c r="E8">
        <v>2.77</v>
      </c>
    </row>
    <row r="9" spans="1:10" x14ac:dyDescent="0.2">
      <c r="A9" s="18">
        <f t="shared" si="0"/>
        <v>1.5000000000000004</v>
      </c>
      <c r="B9" s="1" t="s">
        <v>104</v>
      </c>
      <c r="C9">
        <v>8.08</v>
      </c>
      <c r="D9">
        <v>11.28</v>
      </c>
      <c r="E9">
        <v>8.74</v>
      </c>
    </row>
    <row r="10" spans="1:10" x14ac:dyDescent="0.2">
      <c r="A10" s="18">
        <f t="shared" si="0"/>
        <v>1.6000000000000005</v>
      </c>
      <c r="B10" s="1" t="s">
        <v>105</v>
      </c>
      <c r="C10">
        <v>104.69</v>
      </c>
      <c r="D10">
        <v>93.85</v>
      </c>
      <c r="E10">
        <v>91.05</v>
      </c>
    </row>
    <row r="11" spans="1:10" x14ac:dyDescent="0.2">
      <c r="A11" s="18">
        <f t="shared" si="0"/>
        <v>1.7000000000000006</v>
      </c>
      <c r="B11" s="1" t="s">
        <v>106</v>
      </c>
      <c r="C11">
        <v>26.09</v>
      </c>
      <c r="D11">
        <v>26.22</v>
      </c>
      <c r="E11">
        <v>21.43</v>
      </c>
    </row>
    <row r="12" spans="1:10" x14ac:dyDescent="0.2">
      <c r="A12" s="18">
        <f t="shared" si="0"/>
        <v>1.8000000000000007</v>
      </c>
      <c r="B12" s="1" t="s">
        <v>107</v>
      </c>
      <c r="C12" s="26">
        <f>SIN(C9+C11-C10)</f>
        <v>-0.98628090935835022</v>
      </c>
      <c r="D12">
        <f>SUM(D9+D11-D10)</f>
        <v>-56.349999999999994</v>
      </c>
      <c r="E12">
        <f>SUM(E9+E11-E10)</f>
        <v>-60.879999999999995</v>
      </c>
    </row>
    <row r="13" spans="1:10" x14ac:dyDescent="0.2">
      <c r="A13" s="18">
        <f t="shared" si="0"/>
        <v>1.9000000000000008</v>
      </c>
      <c r="B13" s="1" t="s">
        <v>108</v>
      </c>
      <c r="C13">
        <v>-4.71</v>
      </c>
      <c r="D13">
        <v>2.2799999999999998</v>
      </c>
      <c r="E13">
        <v>13.96</v>
      </c>
    </row>
    <row r="14" spans="1:10" x14ac:dyDescent="0.2">
      <c r="A14" s="18"/>
      <c r="B14" s="3" t="s">
        <v>109</v>
      </c>
      <c r="C14">
        <v>-18577</v>
      </c>
      <c r="D14">
        <v>8355</v>
      </c>
      <c r="E14"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  <c r="C16" s="26"/>
      <c r="D16" s="26"/>
      <c r="E16" s="26"/>
    </row>
    <row r="17" spans="1:8" x14ac:dyDescent="0.2">
      <c r="A17" s="18">
        <f>+A16+0.1</f>
        <v>2.1</v>
      </c>
      <c r="B17" s="1" t="s">
        <v>9</v>
      </c>
      <c r="C17" s="26">
        <v>43.309630560000002</v>
      </c>
      <c r="D17" s="26">
        <v>41.779359630000002</v>
      </c>
      <c r="E17" s="26">
        <v>38.233247730000002</v>
      </c>
    </row>
    <row r="18" spans="1:8" x14ac:dyDescent="0.2">
      <c r="A18" s="18">
        <f>+A17+0.1</f>
        <v>2.2000000000000002</v>
      </c>
      <c r="B18" s="1" t="s">
        <v>111</v>
      </c>
      <c r="C18" s="26">
        <v>33.104674279999998</v>
      </c>
      <c r="D18" s="26">
        <v>32.86697994</v>
      </c>
      <c r="E18" s="26">
        <v>28.174780980000001</v>
      </c>
    </row>
    <row r="19" spans="1:8" x14ac:dyDescent="0.2">
      <c r="A19" s="18"/>
      <c r="B19" s="3" t="s">
        <v>112</v>
      </c>
      <c r="C19" s="26">
        <v>130541</v>
      </c>
      <c r="D19" s="26">
        <v>120233</v>
      </c>
      <c r="E19" s="26">
        <v>77344</v>
      </c>
    </row>
    <row r="20" spans="1:8" x14ac:dyDescent="0.2">
      <c r="A20" s="18">
        <f>+A18+0.1</f>
        <v>2.3000000000000003</v>
      </c>
      <c r="B20" s="1" t="s">
        <v>113</v>
      </c>
      <c r="C20" s="26">
        <v>30.288744399999999</v>
      </c>
      <c r="D20" s="26">
        <v>29.782377530000002</v>
      </c>
      <c r="E20" s="26">
        <v>24.147314349999998</v>
      </c>
    </row>
    <row r="21" spans="1:8" x14ac:dyDescent="0.2">
      <c r="A21" s="18"/>
      <c r="B21" s="3" t="s">
        <v>114</v>
      </c>
      <c r="C21" s="26">
        <v>119437</v>
      </c>
      <c r="D21" s="26">
        <v>108949</v>
      </c>
      <c r="E21" s="26">
        <v>66288</v>
      </c>
    </row>
    <row r="22" spans="1:8" x14ac:dyDescent="0.2">
      <c r="A22" s="18">
        <f>+A20+0.1</f>
        <v>2.4000000000000004</v>
      </c>
      <c r="B22" s="1" t="s">
        <v>115</v>
      </c>
      <c r="C22" s="26">
        <v>25.30964071</v>
      </c>
      <c r="D22" s="26">
        <v>25.88179336</v>
      </c>
      <c r="E22" s="26">
        <v>20.913611280000001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 s="26">
        <v>5.9615369429999996</v>
      </c>
      <c r="D25" s="26">
        <v>4.5635124429999996</v>
      </c>
      <c r="E25" s="26">
        <v>3.95703944</v>
      </c>
    </row>
    <row r="26" spans="1:8" x14ac:dyDescent="0.2">
      <c r="A26" s="18">
        <f t="shared" ref="A26:A30" si="1">+A25+0.1</f>
        <v>3.2</v>
      </c>
      <c r="B26" s="1" t="s">
        <v>118</v>
      </c>
      <c r="C26" s="26">
        <v>0.85635355980000005</v>
      </c>
      <c r="D26" s="26">
        <v>0.82025743439999999</v>
      </c>
      <c r="E26" s="26">
        <v>0.79826668479999996</v>
      </c>
    </row>
    <row r="27" spans="1:8" x14ac:dyDescent="0.2">
      <c r="A27" s="18">
        <f t="shared" si="1"/>
        <v>3.3000000000000003</v>
      </c>
      <c r="B27" s="1" t="s">
        <v>119</v>
      </c>
      <c r="C27" s="26">
        <v>0.66135359650000003</v>
      </c>
      <c r="D27" s="26">
        <v>0.63361518269999995</v>
      </c>
      <c r="E27" s="26">
        <v>0.60160603879999996</v>
      </c>
    </row>
    <row r="28" spans="1:8" x14ac:dyDescent="0.2">
      <c r="A28" s="18">
        <f t="shared" si="1"/>
        <v>3.4000000000000004</v>
      </c>
      <c r="B28" s="1" t="s">
        <v>120</v>
      </c>
      <c r="C28" s="26">
        <f>SUM(C21/F28)</f>
        <v>41.68830715532286</v>
      </c>
      <c r="D28" s="26">
        <f>SUM(D21/G28)</f>
        <v>40.546706363974693</v>
      </c>
      <c r="E28" s="26">
        <f>SUM(E21/H28)</f>
        <v>22.081279147235175</v>
      </c>
      <c r="F28">
        <v>2865</v>
      </c>
      <c r="G28">
        <v>2687</v>
      </c>
      <c r="H28">
        <v>3002</v>
      </c>
    </row>
    <row r="29" spans="1:8" x14ac:dyDescent="0.2">
      <c r="A29" s="18">
        <f t="shared" si="1"/>
        <v>3.5000000000000004</v>
      </c>
      <c r="B29" s="1" t="s">
        <v>121</v>
      </c>
      <c r="C29" s="26">
        <f>SUM(C21/F29)</f>
        <v>10.733015815959741</v>
      </c>
      <c r="D29" s="26">
        <f>SUM(D21/G29)</f>
        <v>11.333506709663997</v>
      </c>
      <c r="E29" s="26">
        <f>SUM(E21/H29)</f>
        <v>7.5559101789581673</v>
      </c>
      <c r="F29">
        <v>11128</v>
      </c>
      <c r="G29">
        <v>9613</v>
      </c>
      <c r="H29">
        <v>8773</v>
      </c>
    </row>
    <row r="30" spans="1:8" x14ac:dyDescent="0.2">
      <c r="A30" s="18">
        <f t="shared" si="1"/>
        <v>3.6000000000000005</v>
      </c>
      <c r="B30" s="1" t="s">
        <v>122</v>
      </c>
      <c r="C30" s="26">
        <v>3.4246127030000002</v>
      </c>
      <c r="D30" s="26">
        <v>2.7692448029999999</v>
      </c>
      <c r="E30" s="26">
        <v>2.1025602019999998</v>
      </c>
    </row>
    <row r="31" spans="1:8" x14ac:dyDescent="0.2">
      <c r="A31" s="18"/>
      <c r="B31" s="3" t="s">
        <v>123</v>
      </c>
      <c r="C31" s="26">
        <v>111443</v>
      </c>
      <c r="D31" s="26">
        <v>92953</v>
      </c>
      <c r="E31" s="26">
        <v>73338</v>
      </c>
    </row>
    <row r="32" spans="1:8" x14ac:dyDescent="0.2">
      <c r="A32" s="18"/>
    </row>
    <row r="33" spans="1:8" x14ac:dyDescent="0.2">
      <c r="A33" s="18">
        <f>+A24+1</f>
        <v>4</v>
      </c>
      <c r="B33" s="17" t="s">
        <v>124</v>
      </c>
    </row>
    <row r="34" spans="1:8" x14ac:dyDescent="0.2">
      <c r="A34" s="18">
        <f>+A33+0.1</f>
        <v>4.0999999999999996</v>
      </c>
      <c r="B34" s="1" t="s">
        <v>125</v>
      </c>
      <c r="C34" s="26">
        <v>1.120636811</v>
      </c>
      <c r="D34" s="26">
        <v>1.084078887</v>
      </c>
    </row>
    <row r="35" spans="1:8" x14ac:dyDescent="0.2">
      <c r="A35" s="18">
        <f t="shared" ref="A35:A37" si="2">+A34+0.1</f>
        <v>4.1999999999999993</v>
      </c>
      <c r="B35" s="1" t="s">
        <v>126</v>
      </c>
      <c r="C35" s="26">
        <v>9.6699976700000008</v>
      </c>
      <c r="D35" s="26">
        <v>9.6007400989999994</v>
      </c>
      <c r="E35" t="s">
        <v>150</v>
      </c>
    </row>
    <row r="36" spans="1:8" x14ac:dyDescent="0.2">
      <c r="A36" s="18">
        <f t="shared" si="2"/>
        <v>4.2999999999999989</v>
      </c>
      <c r="B36" s="1" t="s">
        <v>127</v>
      </c>
      <c r="C36" s="26">
        <v>38.78986639</v>
      </c>
      <c r="D36" s="26">
        <v>40.030260310000003</v>
      </c>
    </row>
    <row r="37" spans="1:8" x14ac:dyDescent="0.2">
      <c r="A37" s="18">
        <f t="shared" si="2"/>
        <v>4.3999999999999986</v>
      </c>
      <c r="B37" s="1" t="s">
        <v>128</v>
      </c>
      <c r="C37" s="26">
        <v>28.362915040000001</v>
      </c>
      <c r="D37" s="26">
        <v>28.057905730000002</v>
      </c>
    </row>
    <row r="38" spans="1:8" x14ac:dyDescent="0.2">
      <c r="A38" s="18"/>
    </row>
    <row r="39" spans="1:8" x14ac:dyDescent="0.2">
      <c r="A39" s="18">
        <f>+A33+1</f>
        <v>5</v>
      </c>
      <c r="B39" s="17" t="s">
        <v>129</v>
      </c>
    </row>
    <row r="40" spans="1:8" x14ac:dyDescent="0.2">
      <c r="A40" s="18">
        <f>+A39+0.1</f>
        <v>5.0999999999999996</v>
      </c>
      <c r="B40" s="1" t="s">
        <v>130</v>
      </c>
      <c r="C40" t="s">
        <v>151</v>
      </c>
      <c r="D40" t="s">
        <v>152</v>
      </c>
      <c r="E40" t="s">
        <v>153</v>
      </c>
    </row>
    <row r="41" spans="1:8" x14ac:dyDescent="0.2">
      <c r="A41" s="18">
        <f t="shared" ref="A41:A44" si="3">+A40+0.1</f>
        <v>5.1999999999999993</v>
      </c>
      <c r="B41" s="3" t="s">
        <v>131</v>
      </c>
      <c r="C41" s="26">
        <v>2.0989125939999999E-2</v>
      </c>
      <c r="D41" s="26">
        <v>1.9911730549999999E-2</v>
      </c>
      <c r="E41" s="26">
        <v>1.2073852580000001E-2</v>
      </c>
    </row>
    <row r="42" spans="1:8" x14ac:dyDescent="0.2">
      <c r="A42" s="18">
        <f t="shared" si="3"/>
        <v>5.2999999999999989</v>
      </c>
      <c r="B42" s="1" t="s">
        <v>132</v>
      </c>
      <c r="C42" s="26">
        <v>12142.99</v>
      </c>
      <c r="D42" s="26">
        <v>13659.23</v>
      </c>
      <c r="E42" s="26">
        <v>9426.43</v>
      </c>
    </row>
    <row r="43" spans="1:8" x14ac:dyDescent="0.2">
      <c r="A43" s="18">
        <f t="shared" si="3"/>
        <v>5.3999999999999986</v>
      </c>
      <c r="B43" s="3" t="s">
        <v>133</v>
      </c>
      <c r="C43" s="26">
        <v>1.0699999999999999E-2</v>
      </c>
      <c r="D43" s="26">
        <v>1.2999999999999999E-2</v>
      </c>
      <c r="E43" s="26">
        <v>1.4E-2</v>
      </c>
    </row>
    <row r="44" spans="1:8" x14ac:dyDescent="0.2">
      <c r="A44" s="18">
        <f t="shared" si="3"/>
        <v>5.4999999999999982</v>
      </c>
      <c r="B44" s="1" t="s">
        <v>134</v>
      </c>
      <c r="C44" s="26">
        <v>14.87029448</v>
      </c>
      <c r="D44" s="26">
        <v>15.279890160000001</v>
      </c>
      <c r="E44" s="26">
        <v>24.526658650000002</v>
      </c>
    </row>
    <row r="45" spans="1:8" x14ac:dyDescent="0.2">
      <c r="A45" s="18"/>
      <c r="B45" s="3" t="s">
        <v>135</v>
      </c>
      <c r="C45" s="26">
        <v>3.05</v>
      </c>
      <c r="D45" s="26">
        <v>3.04</v>
      </c>
      <c r="E45" s="26">
        <v>2.96</v>
      </c>
    </row>
    <row r="46" spans="1:8" x14ac:dyDescent="0.2">
      <c r="A46" s="18">
        <f>+A44+0.1</f>
        <v>5.5999999999999979</v>
      </c>
      <c r="B46" s="1" t="s">
        <v>136</v>
      </c>
      <c r="C46" s="26">
        <v>2.35</v>
      </c>
      <c r="D46" s="26">
        <v>1.71</v>
      </c>
      <c r="E46" s="26">
        <v>2.2400000000000002</v>
      </c>
    </row>
    <row r="47" spans="1:8" x14ac:dyDescent="0.2">
      <c r="A47" s="18">
        <f t="shared" ref="A47:A50" si="4">+A45+0.1</f>
        <v>0.1</v>
      </c>
      <c r="B47" s="1" t="s">
        <v>137</v>
      </c>
      <c r="C47" s="26">
        <v>196.96</v>
      </c>
      <c r="D47" s="26">
        <v>150.07</v>
      </c>
      <c r="E47" s="26">
        <v>87.87</v>
      </c>
    </row>
    <row r="48" spans="1:8" x14ac:dyDescent="0.2">
      <c r="A48" s="18">
        <f t="shared" si="4"/>
        <v>5.6999999999999975</v>
      </c>
      <c r="B48" s="1" t="s">
        <v>138</v>
      </c>
      <c r="C48" s="26">
        <v>60.0871</v>
      </c>
      <c r="D48" s="26">
        <v>48.309899999999999</v>
      </c>
      <c r="E48">
        <v>30.3383</v>
      </c>
      <c r="F48">
        <v>198773</v>
      </c>
      <c r="G48">
        <v>225521</v>
      </c>
      <c r="H48">
        <v>218496</v>
      </c>
    </row>
    <row r="49" spans="1:8" x14ac:dyDescent="0.2">
      <c r="A49" s="18">
        <f t="shared" si="4"/>
        <v>0.2</v>
      </c>
      <c r="B49" s="1" t="s">
        <v>128</v>
      </c>
      <c r="C49" s="26">
        <v>28.362915040000001</v>
      </c>
      <c r="D49" s="26">
        <v>28.057905730000002</v>
      </c>
      <c r="E49" t="s">
        <v>154</v>
      </c>
    </row>
    <row r="50" spans="1:8" x14ac:dyDescent="0.2">
      <c r="A50" s="18">
        <f t="shared" si="4"/>
        <v>5.7999999999999972</v>
      </c>
      <c r="B50" s="1" t="s">
        <v>139</v>
      </c>
      <c r="C50" s="26">
        <f>SUM(C51/C19)</f>
        <v>4734.8631311235549</v>
      </c>
      <c r="D50" s="26">
        <f>SUM(D51/D19)</f>
        <v>7024.6590869395259</v>
      </c>
      <c r="E50" s="26">
        <f>SUM(E51/E19)</f>
        <v>8116.1568499172527</v>
      </c>
    </row>
    <row r="51" spans="1:8" x14ac:dyDescent="0.2">
      <c r="A51" s="18"/>
      <c r="B51" s="3" t="s">
        <v>140</v>
      </c>
      <c r="C51" s="26">
        <v>618093768</v>
      </c>
      <c r="D51" s="26">
        <v>844595836</v>
      </c>
      <c r="E51" s="26">
        <v>627736035.39999998</v>
      </c>
      <c r="F51">
        <v>617815331</v>
      </c>
      <c r="G51">
        <v>844342864</v>
      </c>
      <c r="H51">
        <v>627515502.39999998</v>
      </c>
    </row>
    <row r="54" spans="1:8" x14ac:dyDescent="0.2">
      <c r="B54" t="s">
        <v>155</v>
      </c>
      <c r="C54" s="26">
        <v>16.204461680000001</v>
      </c>
      <c r="D54" s="26">
        <v>13.302260840000001</v>
      </c>
      <c r="E54" s="26">
        <v>14.428164730000001</v>
      </c>
    </row>
    <row r="55" spans="1:8" x14ac:dyDescent="0.2">
      <c r="B55" t="s">
        <v>156</v>
      </c>
      <c r="C55" s="23">
        <v>2.7199999999999998E-2</v>
      </c>
      <c r="D55" s="23">
        <v>3.0300000000000001E-2</v>
      </c>
      <c r="E55" s="23">
        <v>2.6599999999999999E-2</v>
      </c>
    </row>
    <row r="56" spans="1:8" x14ac:dyDescent="0.2">
      <c r="B56" t="s">
        <v>157</v>
      </c>
      <c r="C56" s="23">
        <v>0.25419999999999998</v>
      </c>
      <c r="D56" s="23">
        <v>0.28110000000000002</v>
      </c>
      <c r="E56" s="23">
        <v>0.1988</v>
      </c>
    </row>
    <row r="58" spans="1:8" x14ac:dyDescent="0.2">
      <c r="B58" t="s">
        <v>158</v>
      </c>
      <c r="C58" s="23">
        <v>0.25309999999999999</v>
      </c>
      <c r="D58" s="23">
        <v>0.25879999999999997</v>
      </c>
      <c r="E58" s="23">
        <v>0.20910000000000001</v>
      </c>
    </row>
    <row r="59" spans="1:8" x14ac:dyDescent="0.2">
      <c r="B59" t="s">
        <v>160</v>
      </c>
      <c r="C59" s="23">
        <v>0.3029</v>
      </c>
      <c r="D59" s="23">
        <v>0.29780000000000001</v>
      </c>
      <c r="E59" s="23">
        <v>0.24149999999999999</v>
      </c>
    </row>
    <row r="60" spans="1:8" x14ac:dyDescent="0.2">
      <c r="B60" t="s">
        <v>159</v>
      </c>
    </row>
    <row r="61" spans="1:8" x14ac:dyDescent="0.2">
      <c r="B61" t="s">
        <v>163</v>
      </c>
      <c r="C61" s="23">
        <v>6.6600000000000006E-2</v>
      </c>
      <c r="D61" s="23">
        <v>5.9900000000000002E-2</v>
      </c>
      <c r="E61" s="23">
        <v>6.83E-2</v>
      </c>
    </row>
    <row r="62" spans="1:8" x14ac:dyDescent="0.2">
      <c r="B62" t="s">
        <v>164</v>
      </c>
      <c r="C62" s="23">
        <v>6.3600000000000004E-2</v>
      </c>
      <c r="D62" s="23">
        <v>6.0100000000000001E-2</v>
      </c>
      <c r="E62" s="23">
        <v>7.2499999999999995E-2</v>
      </c>
    </row>
    <row r="63" spans="1:8" x14ac:dyDescent="0.2">
      <c r="B63" t="s">
        <v>161</v>
      </c>
      <c r="C63" s="23">
        <v>0.43309999999999998</v>
      </c>
      <c r="D63" s="23">
        <v>0.4178</v>
      </c>
      <c r="E63" s="23">
        <v>0.38229999999999997</v>
      </c>
    </row>
    <row r="64" spans="1:8" x14ac:dyDescent="0.2">
      <c r="B64" t="s">
        <v>162</v>
      </c>
      <c r="C64" s="23">
        <v>0.56689999999999996</v>
      </c>
      <c r="D64" s="23">
        <v>0.58220000000000005</v>
      </c>
      <c r="E64" s="23">
        <v>0.61770000000000003</v>
      </c>
    </row>
    <row r="66" spans="2:5" x14ac:dyDescent="0.2">
      <c r="B66" t="s">
        <v>165</v>
      </c>
    </row>
    <row r="67" spans="2:5" x14ac:dyDescent="0.2">
      <c r="B67" t="s">
        <v>166</v>
      </c>
      <c r="C67" s="23">
        <v>5.0000000000000001E-3</v>
      </c>
      <c r="D67" s="23">
        <v>8.3699999999999997E-2</v>
      </c>
    </row>
    <row r="68" spans="2:5" x14ac:dyDescent="0.2">
      <c r="B68" t="s">
        <v>167</v>
      </c>
      <c r="C68" s="23">
        <v>4.9200000000000001E-2</v>
      </c>
      <c r="D68" s="23">
        <v>0.11360000000000001</v>
      </c>
    </row>
    <row r="69" spans="2:5" x14ac:dyDescent="0.2">
      <c r="B69" t="s">
        <v>168</v>
      </c>
      <c r="C69" s="23">
        <v>-0.1968</v>
      </c>
      <c r="D69" s="23">
        <v>-3.44E-2</v>
      </c>
    </row>
    <row r="70" spans="2:5" x14ac:dyDescent="0.2">
      <c r="B70" t="s">
        <v>169</v>
      </c>
    </row>
    <row r="71" spans="2:5" x14ac:dyDescent="0.2">
      <c r="B71" t="s">
        <v>170</v>
      </c>
      <c r="C71" s="23">
        <v>0.19789999999999999</v>
      </c>
      <c r="D71" s="23">
        <v>0.1686</v>
      </c>
    </row>
    <row r="72" spans="2:5" x14ac:dyDescent="0.2">
      <c r="B72" t="s">
        <v>171</v>
      </c>
      <c r="C72" s="23">
        <v>0.14199999999999999</v>
      </c>
      <c r="D72" s="23">
        <v>0.1033</v>
      </c>
      <c r="E72" t="s">
        <v>177</v>
      </c>
    </row>
    <row r="73" spans="2:5" x14ac:dyDescent="0.2">
      <c r="B73" t="s">
        <v>172</v>
      </c>
      <c r="C73" s="23">
        <v>0.1174</v>
      </c>
      <c r="D73" s="23">
        <v>0.45619999999999999</v>
      </c>
    </row>
    <row r="74" spans="2:5" x14ac:dyDescent="0.2">
      <c r="B74" t="s">
        <v>173</v>
      </c>
    </row>
    <row r="75" spans="2:5" x14ac:dyDescent="0.2">
      <c r="B75" t="s">
        <v>174</v>
      </c>
      <c r="C75" s="23">
        <v>7.7899999999999997E-2</v>
      </c>
      <c r="D75" s="23">
        <v>0.33360000000000001</v>
      </c>
    </row>
    <row r="76" spans="2:5" x14ac:dyDescent="0.2">
      <c r="B76" t="s">
        <v>175</v>
      </c>
      <c r="C76" s="23">
        <v>6.3200000000000006E-2</v>
      </c>
      <c r="D76" s="23">
        <v>0.34720000000000001</v>
      </c>
    </row>
    <row r="77" spans="2:5" x14ac:dyDescent="0.2">
      <c r="B77" t="s">
        <v>176</v>
      </c>
      <c r="C77" s="23">
        <v>0.14180000000000001</v>
      </c>
      <c r="D77" s="23">
        <v>0.2142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Alan Cooper</cp:lastModifiedBy>
  <dcterms:created xsi:type="dcterms:W3CDTF">2020-05-18T16:32:37Z</dcterms:created>
  <dcterms:modified xsi:type="dcterms:W3CDTF">2024-04-04T13:37:26Z</dcterms:modified>
</cp:coreProperties>
</file>