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defaultThemeVersion="166925"/>
  <mc:AlternateContent xmlns:mc="http://schemas.openxmlformats.org/markup-compatibility/2006">
    <mc:Choice Requires="x15">
      <x15ac:absPath xmlns:x15ac="http://schemas.microsoft.com/office/spreadsheetml/2010/11/ac" url="/Users/Haleema1/Desktop/Internship work/"/>
    </mc:Choice>
  </mc:AlternateContent>
  <xr:revisionPtr revIDLastSave="0" documentId="13_ncr:1_{4FADD329-306E-BE49-811D-55EB523DE3FB}" xr6:coauthVersionLast="47" xr6:coauthVersionMax="47" xr10:uidLastSave="{00000000-0000-0000-0000-000000000000}"/>
  <bookViews>
    <workbookView xWindow="0" yWindow="720" windowWidth="29400" windowHeight="18400"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2" i="1" l="1"/>
  <c r="B127" i="1" s="1"/>
  <c r="B130" i="1" s="1"/>
  <c r="B131" i="1" s="1"/>
  <c r="H142" i="1"/>
  <c r="C127" i="1"/>
  <c r="C130" i="1"/>
  <c r="C131" i="1"/>
  <c r="B110" i="1"/>
  <c r="B100" i="1"/>
  <c r="H141" i="1"/>
  <c r="I122" i="1"/>
  <c r="H122" i="1"/>
  <c r="G122" i="1"/>
  <c r="F122" i="1"/>
  <c r="E122" i="1"/>
  <c r="D122" i="1"/>
  <c r="C122" i="1"/>
  <c r="I118" i="1"/>
  <c r="H118" i="1"/>
  <c r="G118" i="1"/>
  <c r="F118" i="1"/>
  <c r="E118" i="1"/>
  <c r="D118" i="1"/>
  <c r="C118" i="1"/>
  <c r="B118" i="1"/>
  <c r="I114" i="1"/>
  <c r="H114" i="1"/>
  <c r="G114" i="1"/>
  <c r="F114" i="1"/>
  <c r="E114" i="1"/>
  <c r="D114" i="1"/>
  <c r="C114" i="1"/>
  <c r="B114" i="1"/>
  <c r="H110" i="1"/>
  <c r="G110" i="1"/>
  <c r="F110" i="1"/>
  <c r="E110" i="1"/>
  <c r="D110" i="1"/>
  <c r="C110" i="1"/>
  <c r="I110" i="1"/>
  <c r="I138" i="1"/>
  <c r="I141" i="1" s="1"/>
  <c r="H138" i="1"/>
  <c r="G138" i="1"/>
  <c r="G141" i="1" s="1"/>
  <c r="F138" i="1"/>
  <c r="F141" i="1" s="1"/>
  <c r="E138" i="1"/>
  <c r="E141" i="1" s="1"/>
  <c r="D138" i="1"/>
  <c r="D141" i="1" s="1"/>
  <c r="C138" i="1"/>
  <c r="C141" i="1" s="1"/>
  <c r="B138" i="1"/>
  <c r="B141" i="1" s="1"/>
  <c r="B142" i="1" s="1"/>
  <c r="H127" i="1" l="1"/>
  <c r="H130" i="1" s="1"/>
  <c r="H131" i="1" s="1"/>
  <c r="I127" i="1"/>
  <c r="I130" i="1" s="1"/>
  <c r="I131" i="1" s="1"/>
  <c r="E127" i="1"/>
  <c r="E130" i="1" s="1"/>
  <c r="E131" i="1" s="1"/>
  <c r="F127" i="1"/>
  <c r="F130" i="1" s="1"/>
  <c r="F131" i="1" s="1"/>
  <c r="D127" i="1"/>
  <c r="D130" i="1" s="1"/>
  <c r="D131" i="1" s="1"/>
  <c r="G127" i="1"/>
  <c r="G130" i="1" s="1"/>
  <c r="G131" i="1" s="1"/>
  <c r="G100" i="1" l="1"/>
  <c r="F100" i="1"/>
  <c r="E100" i="1"/>
  <c r="D100" i="1"/>
  <c r="C100" i="1"/>
  <c r="H95" i="1"/>
  <c r="G95" i="1"/>
  <c r="F95" i="1"/>
  <c r="E95" i="1"/>
  <c r="D95" i="1"/>
  <c r="C95" i="1"/>
  <c r="B95" i="1"/>
  <c r="I95"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B59" i="1" l="1"/>
  <c r="C59" i="1"/>
  <c r="C60" i="1" s="1"/>
  <c r="B10" i="1"/>
  <c r="B12" i="1" s="1"/>
  <c r="D59" i="1"/>
  <c r="D60" i="1" s="1"/>
  <c r="E59" i="1"/>
  <c r="E60" i="1" s="1"/>
  <c r="C10" i="1"/>
  <c r="D10" i="1"/>
  <c r="D12" i="1" s="1"/>
  <c r="D20" i="1" s="1"/>
  <c r="F59" i="1"/>
  <c r="F60" i="1" s="1"/>
  <c r="G59" i="1"/>
  <c r="G60" i="1" s="1"/>
  <c r="E10" i="1"/>
  <c r="E12" i="1" s="1"/>
  <c r="E20" i="1" s="1"/>
  <c r="F10" i="1"/>
  <c r="F12" i="1" s="1"/>
  <c r="F20" i="1" s="1"/>
  <c r="H12" i="1"/>
  <c r="H20" i="1" s="1"/>
  <c r="I12" i="1"/>
  <c r="I20" i="1" s="1"/>
  <c r="I142" i="1"/>
  <c r="C12" i="1"/>
  <c r="C20" i="1" s="1"/>
  <c r="C142" i="1"/>
  <c r="E97" i="1"/>
  <c r="D97" i="1"/>
  <c r="C97" i="1"/>
  <c r="B97" i="1"/>
  <c r="F97" i="1"/>
  <c r="G97" i="1"/>
  <c r="H64" i="1"/>
  <c r="H76" i="1" s="1"/>
  <c r="H97" i="1" s="1"/>
  <c r="H99" i="1" s="1"/>
  <c r="B60" i="1"/>
  <c r="G10" i="1"/>
  <c r="I59" i="1"/>
  <c r="I60" i="1" s="1"/>
  <c r="H60" i="1"/>
  <c r="D142" i="1" l="1"/>
  <c r="E142" i="1"/>
  <c r="F142" i="1"/>
  <c r="I64" i="1"/>
  <c r="I76" i="1" s="1"/>
  <c r="I97" i="1" s="1"/>
  <c r="G12" i="1"/>
  <c r="G20" i="1" s="1"/>
  <c r="G142" i="1"/>
  <c r="I98" i="1"/>
  <c r="H100" i="1"/>
  <c r="I99" i="1" l="1"/>
  <c r="I100" i="1" s="1"/>
  <c r="H1" i="1"/>
  <c r="G1" i="1" s="1"/>
  <c r="F1" i="1" s="1"/>
  <c r="E1" i="1" s="1"/>
  <c r="D1" i="1" s="1"/>
  <c r="C1" i="1" s="1"/>
  <c r="B1" i="1" s="1"/>
</calcChain>
</file>

<file path=xl/sharedStrings.xml><?xml version="1.0" encoding="utf-8"?>
<sst xmlns="http://schemas.openxmlformats.org/spreadsheetml/2006/main" count="173" uniqueCount="128">
  <si>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</si>
  <si>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</si>
  <si>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</si>
  <si>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</si>
  <si>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</si>
  <si>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</si>
  <si>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</si>
  <si>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</si>
  <si>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</si>
  <si>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</si>
  <si>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</si>
  <si>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</si>
  <si>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</si>
  <si>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</si>
  <si>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</si>
  <si>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</si>
  <si>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</si>
  <si>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</si>
  <si>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</si>
  <si>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</si>
  <si>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</si>
  <si>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</si>
  <si>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</si>
  <si>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</si>
  <si>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</si>
  <si>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</si>
  <si>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</si>
  <si>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</si>
  <si>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</si>
  <si>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</si>
  <si>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</si>
  <si>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</si>
  <si>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</si>
  <si>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</si>
  <si>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</si>
  <si>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</si>
  <si>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</si>
  <si>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</si>
  <si>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</si>
  <si>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</si>
  <si>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</si>
  <si>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</si>
  <si>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</si>
  <si>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</si>
  <si>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</si>
  <si>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</si>
  <si>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</si>
  <si>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</si>
  <si>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</si>
  <si>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</si>
  <si>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</si>
  <si>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</si>
  <si>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</si>
  <si>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</si>
  <si>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</si>
  <si>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</si>
  <si>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</si>
  <si>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</si>
  <si>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</si>
  <si>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</si>
  <si>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</si>
  <si>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</si>
  <si>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</si>
  <si>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</si>
  <si>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</si>
  <si>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</si>
  <si>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</si>
  <si>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</si>
  <si>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</si>
  <si>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</si>
  <si>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</si>
  <si>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</si>
  <si>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</si>
  <si>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</si>
  <si>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</si>
  <si>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</si>
  <si>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</si>
  <si>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</si>
  <si>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</si>
  <si>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</si>
  <si>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</si>
  <si>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</si>
  <si>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</si>
  <si>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</si>
  <si>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</si>
  <si>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</si>
  <si>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</si>
  <si>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</si>
  <si>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</si>
  <si>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</si>
  <si>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</si>
  <si>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</si>
  <si>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</si>
  <si>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</si>
  <si>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</si>
  <si>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</si>
  <si>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</si>
  <si>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</si>
  <si>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</si>
  <si>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</si>
  <si>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</si>
  <si>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</si>
  <si>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</si>
  <si>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</si>
  <si>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</si>
  <si>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</si>
  <si>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</si>
  <si>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</si>
  <si>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</si>
  <si>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</si>
  <si>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</si>
  <si>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</si>
  <si>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</si>
  <si>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</si>
  <si>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</si>
  <si>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</si>
  <si>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</si>
  <si>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</si>
  <si>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</si>
  <si>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t>
  </si>
  <si>
    <t>Investments in reverse repurchase agreements</t>
  </si>
  <si>
    <t>Disposals of property, plant and equipment</t>
  </si>
  <si>
    <t>Long-term debt payments, including current portion</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</si>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</sst>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434340</xdr:colOff>
      <xdr:row>11</xdr:row>
      <xdr:rowOff>121920</xdr:rowOff>
    </xdr:from>
    <xdr:to>
      <xdr:col>0</xdr:col>
      <xdr:colOff>4472940</xdr:colOff>
      <xdr:row>30</xdr:row>
      <xdr:rowOff>175261</xdr:rowOff>
    </xdr:to>
    <xdr:grpSp>
      <xdr:nvGrpSpPr>
        <xdr:cNvPr id="2" name="Group 1">
          <a:extLst>
            <a:ext uri="{FF2B5EF4-FFF2-40B4-BE49-F238E27FC236}">
              <a16:creationId xmlns:a16="http://schemas.microsoft.com/office/drawing/2014/main" id="{B4F95A43-0C9E-1E44-8A6F-9F6FC4D93F0F}"/>
            </a:ext>
          </a:extLst>
        </xdr:cNvPr>
        <xdr:cNvGrpSpPr/>
      </xdr:nvGrpSpPr>
      <xdr:grpSpPr>
        <a:xfrm>
          <a:off x="434340" y="2547620"/>
          <a:ext cx="4038600" cy="3672841"/>
          <a:chOff x="960120" y="1981200"/>
          <a:chExt cx="4038600" cy="2561469"/>
        </a:xfrm>
      </xdr:grpSpPr>
      <xdr:sp macro="" textlink="">
        <xdr:nvSpPr>
          <xdr:cNvPr id="3" name="TextBox 2">
            <a:extLst>
              <a:ext uri="{FF2B5EF4-FFF2-40B4-BE49-F238E27FC236}">
                <a16:creationId xmlns:a16="http://schemas.microsoft.com/office/drawing/2014/main" id="{360301C0-2698-DB26-6999-BEC8115CA56E}"/>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4" name="TextBox 3">
            <a:extLst>
              <a:ext uri="{FF2B5EF4-FFF2-40B4-BE49-F238E27FC236}">
                <a16:creationId xmlns:a16="http://schemas.microsoft.com/office/drawing/2014/main" id="{DC54602C-88B2-4AB9-E778-F6964F1CFE51}"/>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5" name="TextBox 4">
            <a:extLst>
              <a:ext uri="{FF2B5EF4-FFF2-40B4-BE49-F238E27FC236}">
                <a16:creationId xmlns:a16="http://schemas.microsoft.com/office/drawing/2014/main" id="{97FE9663-D517-C24F-975B-481474047C74}"/>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6" name="TextBox 5">
            <a:extLst>
              <a:ext uri="{FF2B5EF4-FFF2-40B4-BE49-F238E27FC236}">
                <a16:creationId xmlns:a16="http://schemas.microsoft.com/office/drawing/2014/main" id="{27D48735-6603-EF7C-08AC-74849696343F}"/>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7" name="TextBox 6">
            <a:extLst>
              <a:ext uri="{FF2B5EF4-FFF2-40B4-BE49-F238E27FC236}">
                <a16:creationId xmlns:a16="http://schemas.microsoft.com/office/drawing/2014/main" id="{C1D0277C-FED4-DB34-73A5-F50192ECE1BF}"/>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8" name="TextBox 7">
            <a:extLst>
              <a:ext uri="{FF2B5EF4-FFF2-40B4-BE49-F238E27FC236}">
                <a16:creationId xmlns:a16="http://schemas.microsoft.com/office/drawing/2014/main" id="{E18AF31A-E015-B3FD-59F2-C7E2DB85A9CF}"/>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9" name="Elbow Connector 8">
            <a:extLst>
              <a:ext uri="{FF2B5EF4-FFF2-40B4-BE49-F238E27FC236}">
                <a16:creationId xmlns:a16="http://schemas.microsoft.com/office/drawing/2014/main" id="{47582DDF-5C6E-DD99-832B-C8AB6EFC5B61}"/>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Elbow Connector 9">
            <a:extLst>
              <a:ext uri="{FF2B5EF4-FFF2-40B4-BE49-F238E27FC236}">
                <a16:creationId xmlns:a16="http://schemas.microsoft.com/office/drawing/2014/main" id="{0C1F0A89-EEE1-DEDF-34E5-96871AE8F0C2}"/>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Elbow Connector 10">
            <a:extLst>
              <a:ext uri="{FF2B5EF4-FFF2-40B4-BE49-F238E27FC236}">
                <a16:creationId xmlns:a16="http://schemas.microsoft.com/office/drawing/2014/main" id="{022840A0-6A6B-9859-E9D1-532E1F471E45}"/>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Elbow Connector 11">
            <a:extLst>
              <a:ext uri="{FF2B5EF4-FFF2-40B4-BE49-F238E27FC236}">
                <a16:creationId xmlns:a16="http://schemas.microsoft.com/office/drawing/2014/main" id="{EF8DF389-7F75-EF69-CC48-F6833B6A7F79}"/>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Elbow Connector 12">
            <a:extLst>
              <a:ext uri="{FF2B5EF4-FFF2-40B4-BE49-F238E27FC236}">
                <a16:creationId xmlns:a16="http://schemas.microsoft.com/office/drawing/2014/main" id="{35399612-6D6C-A463-365E-90DD8EC4287D}"/>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4" name="Group 13">
          <a:extLst>
            <a:ext uri="{FF2B5EF4-FFF2-40B4-BE49-F238E27FC236}">
              <a16:creationId xmlns:a16="http://schemas.microsoft.com/office/drawing/2014/main" id="{7FA4399E-E506-D747-B500-A835EC57767F}"/>
            </a:ext>
          </a:extLst>
        </xdr:cNvPr>
        <xdr:cNvGrpSpPr/>
      </xdr:nvGrpSpPr>
      <xdr:grpSpPr>
        <a:xfrm>
          <a:off x="4472940" y="1854200"/>
          <a:ext cx="1760220" cy="1150620"/>
          <a:chOff x="4549140" y="2903220"/>
          <a:chExt cx="1760220" cy="1104900"/>
        </a:xfrm>
      </xdr:grpSpPr>
      <xdr:cxnSp macro="">
        <xdr:nvCxnSpPr>
          <xdr:cNvPr id="15" name="Elbow Connector 14">
            <a:extLst>
              <a:ext uri="{FF2B5EF4-FFF2-40B4-BE49-F238E27FC236}">
                <a16:creationId xmlns:a16="http://schemas.microsoft.com/office/drawing/2014/main" id="{CB662908-6DBF-81D1-A967-22A6D495F6D7}"/>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16" name="Group 15">
            <a:extLst>
              <a:ext uri="{FF2B5EF4-FFF2-40B4-BE49-F238E27FC236}">
                <a16:creationId xmlns:a16="http://schemas.microsoft.com/office/drawing/2014/main" id="{D88CF791-8581-0310-BF29-2BD3090F90A3}"/>
              </a:ext>
            </a:extLst>
          </xdr:cNvPr>
          <xdr:cNvGrpSpPr/>
        </xdr:nvGrpSpPr>
        <xdr:grpSpPr>
          <a:xfrm>
            <a:off x="4556760" y="2903220"/>
            <a:ext cx="1752600" cy="1104900"/>
            <a:chOff x="5257800" y="1668780"/>
            <a:chExt cx="1752600" cy="1104900"/>
          </a:xfrm>
        </xdr:grpSpPr>
        <xdr:sp macro="" textlink="">
          <xdr:nvSpPr>
            <xdr:cNvPr id="17" name="TextBox 16">
              <a:extLst>
                <a:ext uri="{FF2B5EF4-FFF2-40B4-BE49-F238E27FC236}">
                  <a16:creationId xmlns:a16="http://schemas.microsoft.com/office/drawing/2014/main" id="{3EFB86A9-3781-E8CD-AD8C-F02467E3C437}"/>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8" name="TextBox 17">
              <a:extLst>
                <a:ext uri="{FF2B5EF4-FFF2-40B4-BE49-F238E27FC236}">
                  <a16:creationId xmlns:a16="http://schemas.microsoft.com/office/drawing/2014/main" id="{07B9A6F7-C2E0-B901-6B15-AB56C8CACDAA}"/>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 name="TextBox 18">
              <a:extLst>
                <a:ext uri="{FF2B5EF4-FFF2-40B4-BE49-F238E27FC236}">
                  <a16:creationId xmlns:a16="http://schemas.microsoft.com/office/drawing/2014/main" id="{496AA88B-0B79-AF40-2D20-DAAB98541055}"/>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0" name="Elbow Connector 19">
              <a:extLst>
                <a:ext uri="{FF2B5EF4-FFF2-40B4-BE49-F238E27FC236}">
                  <a16:creationId xmlns:a16="http://schemas.microsoft.com/office/drawing/2014/main" id="{B4A36A56-6106-B853-25FD-D3741722BB0D}"/>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0">
              <a:extLst>
                <a:ext uri="{FF2B5EF4-FFF2-40B4-BE49-F238E27FC236}">
                  <a16:creationId xmlns:a16="http://schemas.microsoft.com/office/drawing/2014/main" id="{51BF29C9-494A-E1A3-CDE2-8EF0715F5805}"/>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22" name="Group 21">
          <a:extLst>
            <a:ext uri="{FF2B5EF4-FFF2-40B4-BE49-F238E27FC236}">
              <a16:creationId xmlns:a16="http://schemas.microsoft.com/office/drawing/2014/main" id="{EBFF7541-4E7E-7D4B-A123-4AEF31C27A11}"/>
            </a:ext>
          </a:extLst>
        </xdr:cNvPr>
        <xdr:cNvGrpSpPr/>
      </xdr:nvGrpSpPr>
      <xdr:grpSpPr>
        <a:xfrm>
          <a:off x="4480560" y="3065780"/>
          <a:ext cx="1798320" cy="1150620"/>
          <a:chOff x="4678680" y="3040380"/>
          <a:chExt cx="1798320" cy="1104900"/>
        </a:xfrm>
      </xdr:grpSpPr>
      <xdr:grpSp>
        <xdr:nvGrpSpPr>
          <xdr:cNvPr id="23" name="Group 22">
            <a:extLst>
              <a:ext uri="{FF2B5EF4-FFF2-40B4-BE49-F238E27FC236}">
                <a16:creationId xmlns:a16="http://schemas.microsoft.com/office/drawing/2014/main" id="{A4B4FA42-91F8-5789-D4B9-CD95165885B6}"/>
              </a:ext>
            </a:extLst>
          </xdr:cNvPr>
          <xdr:cNvGrpSpPr/>
        </xdr:nvGrpSpPr>
        <xdr:grpSpPr>
          <a:xfrm>
            <a:off x="4686300" y="3040380"/>
            <a:ext cx="1790700" cy="1104900"/>
            <a:chOff x="5219700" y="1668780"/>
            <a:chExt cx="1790700" cy="1104900"/>
          </a:xfrm>
        </xdr:grpSpPr>
        <xdr:sp macro="" textlink="">
          <xdr:nvSpPr>
            <xdr:cNvPr id="25" name="TextBox 24">
              <a:extLst>
                <a:ext uri="{FF2B5EF4-FFF2-40B4-BE49-F238E27FC236}">
                  <a16:creationId xmlns:a16="http://schemas.microsoft.com/office/drawing/2014/main" id="{8579C56A-2C6B-6978-9420-AB0DCACCB3D6}"/>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6" name="TextBox 25">
              <a:extLst>
                <a:ext uri="{FF2B5EF4-FFF2-40B4-BE49-F238E27FC236}">
                  <a16:creationId xmlns:a16="http://schemas.microsoft.com/office/drawing/2014/main" id="{2A63D1F1-1AC6-BA8E-45C8-4B1514D611C4}"/>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7" name="TextBox 26">
              <a:extLst>
                <a:ext uri="{FF2B5EF4-FFF2-40B4-BE49-F238E27FC236}">
                  <a16:creationId xmlns:a16="http://schemas.microsoft.com/office/drawing/2014/main" id="{0BA2FE97-19F2-7F02-F75E-28C1CEE052C1}"/>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8" name="Elbow Connector 27">
              <a:extLst>
                <a:ext uri="{FF2B5EF4-FFF2-40B4-BE49-F238E27FC236}">
                  <a16:creationId xmlns:a16="http://schemas.microsoft.com/office/drawing/2014/main" id="{C5553BAA-2301-3613-CAE1-47C56103B18F}"/>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Elbow Connector 28">
              <a:extLst>
                <a:ext uri="{FF2B5EF4-FFF2-40B4-BE49-F238E27FC236}">
                  <a16:creationId xmlns:a16="http://schemas.microsoft.com/office/drawing/2014/main" id="{370F84A8-DC6D-408F-7952-53ECE17FB2AA}"/>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4" name="Elbow Connector 23">
            <a:extLst>
              <a:ext uri="{FF2B5EF4-FFF2-40B4-BE49-F238E27FC236}">
                <a16:creationId xmlns:a16="http://schemas.microsoft.com/office/drawing/2014/main" id="{3B6C8231-11A5-193F-842D-1D5EBA8EC6B2}"/>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0" name="Group 29">
          <a:extLst>
            <a:ext uri="{FF2B5EF4-FFF2-40B4-BE49-F238E27FC236}">
              <a16:creationId xmlns:a16="http://schemas.microsoft.com/office/drawing/2014/main" id="{B9100F00-4F6F-484C-A1E7-8A212139EB29}"/>
            </a:ext>
          </a:extLst>
        </xdr:cNvPr>
        <xdr:cNvGrpSpPr/>
      </xdr:nvGrpSpPr>
      <xdr:grpSpPr>
        <a:xfrm>
          <a:off x="4495800" y="4262120"/>
          <a:ext cx="1943100" cy="1150620"/>
          <a:chOff x="4495800" y="4053840"/>
          <a:chExt cx="1943100" cy="1104900"/>
        </a:xfrm>
      </xdr:grpSpPr>
      <xdr:grpSp>
        <xdr:nvGrpSpPr>
          <xdr:cNvPr id="31" name="Group 30">
            <a:extLst>
              <a:ext uri="{FF2B5EF4-FFF2-40B4-BE49-F238E27FC236}">
                <a16:creationId xmlns:a16="http://schemas.microsoft.com/office/drawing/2014/main" id="{CF183348-FD3E-E425-1D36-698532EB7BC0}"/>
              </a:ext>
            </a:extLst>
          </xdr:cNvPr>
          <xdr:cNvGrpSpPr/>
        </xdr:nvGrpSpPr>
        <xdr:grpSpPr>
          <a:xfrm>
            <a:off x="4495800" y="4053840"/>
            <a:ext cx="1943100" cy="1104900"/>
            <a:chOff x="5273040" y="1653540"/>
            <a:chExt cx="1943100" cy="1104900"/>
          </a:xfrm>
        </xdr:grpSpPr>
        <xdr:sp macro="" textlink="">
          <xdr:nvSpPr>
            <xdr:cNvPr id="33" name="TextBox 32">
              <a:extLst>
                <a:ext uri="{FF2B5EF4-FFF2-40B4-BE49-F238E27FC236}">
                  <a16:creationId xmlns:a16="http://schemas.microsoft.com/office/drawing/2014/main" id="{07AA9C8D-17F5-448C-3ADE-FFF97CA04815}"/>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4" name="TextBox 33">
              <a:extLst>
                <a:ext uri="{FF2B5EF4-FFF2-40B4-BE49-F238E27FC236}">
                  <a16:creationId xmlns:a16="http://schemas.microsoft.com/office/drawing/2014/main" id="{239D59C1-4813-356B-69E3-8480D788BF11}"/>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5" name="TextBox 34">
              <a:extLst>
                <a:ext uri="{FF2B5EF4-FFF2-40B4-BE49-F238E27FC236}">
                  <a16:creationId xmlns:a16="http://schemas.microsoft.com/office/drawing/2014/main" id="{46D76F5F-6610-6672-3076-4FE18A8FA169}"/>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6" name="Elbow Connector 35">
              <a:extLst>
                <a:ext uri="{FF2B5EF4-FFF2-40B4-BE49-F238E27FC236}">
                  <a16:creationId xmlns:a16="http://schemas.microsoft.com/office/drawing/2014/main" id="{0C5A0AEB-F92B-6ACF-D594-1BCA8E6AE92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Elbow Connector 36">
              <a:extLst>
                <a:ext uri="{FF2B5EF4-FFF2-40B4-BE49-F238E27FC236}">
                  <a16:creationId xmlns:a16="http://schemas.microsoft.com/office/drawing/2014/main" id="{9255F4DC-E401-F7DE-AA03-9A2FBEED8345}"/>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2" name="Elbow Connector 31">
            <a:extLst>
              <a:ext uri="{FF2B5EF4-FFF2-40B4-BE49-F238E27FC236}">
                <a16:creationId xmlns:a16="http://schemas.microsoft.com/office/drawing/2014/main" id="{F8E80167-1BA7-594F-355A-0B8BC530BDF1}"/>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38" name="Group 37">
          <a:extLst>
            <a:ext uri="{FF2B5EF4-FFF2-40B4-BE49-F238E27FC236}">
              <a16:creationId xmlns:a16="http://schemas.microsoft.com/office/drawing/2014/main" id="{EB7CC1F3-0E86-8D4F-A0AF-1C38F0BC8779}"/>
            </a:ext>
          </a:extLst>
        </xdr:cNvPr>
        <xdr:cNvGrpSpPr/>
      </xdr:nvGrpSpPr>
      <xdr:grpSpPr>
        <a:xfrm>
          <a:off x="4511040" y="5412740"/>
          <a:ext cx="2727960" cy="1379220"/>
          <a:chOff x="4511040" y="4251960"/>
          <a:chExt cx="2727960" cy="1325880"/>
        </a:xfrm>
      </xdr:grpSpPr>
      <xdr:grpSp>
        <xdr:nvGrpSpPr>
          <xdr:cNvPr id="39" name="Group 38">
            <a:extLst>
              <a:ext uri="{FF2B5EF4-FFF2-40B4-BE49-F238E27FC236}">
                <a16:creationId xmlns:a16="http://schemas.microsoft.com/office/drawing/2014/main" id="{2AF5D714-9406-CFEF-EA42-DEEE1071B489}"/>
              </a:ext>
            </a:extLst>
          </xdr:cNvPr>
          <xdr:cNvGrpSpPr/>
        </xdr:nvGrpSpPr>
        <xdr:grpSpPr>
          <a:xfrm>
            <a:off x="4511040" y="4251960"/>
            <a:ext cx="2727960" cy="1325880"/>
            <a:chOff x="5288280" y="1851660"/>
            <a:chExt cx="2727960" cy="1325880"/>
          </a:xfrm>
        </xdr:grpSpPr>
        <xdr:sp macro="" textlink="">
          <xdr:nvSpPr>
            <xdr:cNvPr id="41" name="TextBox 40">
              <a:extLst>
                <a:ext uri="{FF2B5EF4-FFF2-40B4-BE49-F238E27FC236}">
                  <a16:creationId xmlns:a16="http://schemas.microsoft.com/office/drawing/2014/main" id="{A03475F0-D4C1-E4C8-5B08-0D2B1F1A6A73}"/>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2" name="TextBox 41">
              <a:extLst>
                <a:ext uri="{FF2B5EF4-FFF2-40B4-BE49-F238E27FC236}">
                  <a16:creationId xmlns:a16="http://schemas.microsoft.com/office/drawing/2014/main" id="{86841408-941F-A3F1-F4CF-0C7573DF9D02}"/>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3" name="TextBox 42">
              <a:extLst>
                <a:ext uri="{FF2B5EF4-FFF2-40B4-BE49-F238E27FC236}">
                  <a16:creationId xmlns:a16="http://schemas.microsoft.com/office/drawing/2014/main" id="{8262C488-EF00-EDC7-6314-C5DE3A26BC33}"/>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4" name="Elbow Connector 43">
              <a:extLst>
                <a:ext uri="{FF2B5EF4-FFF2-40B4-BE49-F238E27FC236}">
                  <a16:creationId xmlns:a16="http://schemas.microsoft.com/office/drawing/2014/main" id="{6DF59B20-5CAD-D124-15AB-23D2530AA931}"/>
                </a:ext>
              </a:extLst>
            </xdr:cNvPr>
            <xdr:cNvCxnSpPr>
              <a:endCxn id="41"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Elbow Connector 44">
              <a:extLst>
                <a:ext uri="{FF2B5EF4-FFF2-40B4-BE49-F238E27FC236}">
                  <a16:creationId xmlns:a16="http://schemas.microsoft.com/office/drawing/2014/main" id="{8998D28C-0BB3-12FE-21B5-95AB0187223A}"/>
                </a:ext>
              </a:extLst>
            </xdr:cNvPr>
            <xdr:cNvCxnSpPr>
              <a:endCxn id="42"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0" name="Elbow Connector 39">
            <a:extLst>
              <a:ext uri="{FF2B5EF4-FFF2-40B4-BE49-F238E27FC236}">
                <a16:creationId xmlns:a16="http://schemas.microsoft.com/office/drawing/2014/main" id="{CBAAF3A7-A2CA-0668-53AD-3448D327CD21}"/>
              </a:ext>
            </a:extLst>
          </xdr:cNvPr>
          <xdr:cNvCxnSpPr>
            <a:endCxn id="43"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46" name="Group 45">
          <a:extLst>
            <a:ext uri="{FF2B5EF4-FFF2-40B4-BE49-F238E27FC236}">
              <a16:creationId xmlns:a16="http://schemas.microsoft.com/office/drawing/2014/main" id="{1AC02C2A-B09D-7D44-BB09-AC9DD331BE0D}"/>
            </a:ext>
          </a:extLst>
        </xdr:cNvPr>
        <xdr:cNvGrpSpPr/>
      </xdr:nvGrpSpPr>
      <xdr:grpSpPr>
        <a:xfrm rot="5400000">
          <a:off x="3086100" y="5618480"/>
          <a:ext cx="1188720" cy="2438400"/>
          <a:chOff x="4488180" y="3360420"/>
          <a:chExt cx="1143000" cy="2438400"/>
        </a:xfrm>
      </xdr:grpSpPr>
      <xdr:grpSp>
        <xdr:nvGrpSpPr>
          <xdr:cNvPr id="47" name="Group 46">
            <a:extLst>
              <a:ext uri="{FF2B5EF4-FFF2-40B4-BE49-F238E27FC236}">
                <a16:creationId xmlns:a16="http://schemas.microsoft.com/office/drawing/2014/main" id="{102CA586-0B3B-D047-97E4-37ED5FF451D1}"/>
              </a:ext>
            </a:extLst>
          </xdr:cNvPr>
          <xdr:cNvGrpSpPr/>
        </xdr:nvGrpSpPr>
        <xdr:grpSpPr>
          <a:xfrm>
            <a:off x="4488180" y="3360420"/>
            <a:ext cx="1143000" cy="2438400"/>
            <a:chOff x="5265420" y="960120"/>
            <a:chExt cx="1143000" cy="2438400"/>
          </a:xfrm>
        </xdr:grpSpPr>
        <xdr:sp macro="" textlink="">
          <xdr:nvSpPr>
            <xdr:cNvPr id="49" name="TextBox 48">
              <a:extLst>
                <a:ext uri="{FF2B5EF4-FFF2-40B4-BE49-F238E27FC236}">
                  <a16:creationId xmlns:a16="http://schemas.microsoft.com/office/drawing/2014/main" id="{47D900A9-E728-7466-87B4-AD2B32C98E1A}"/>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0" name="TextBox 49">
              <a:extLst>
                <a:ext uri="{FF2B5EF4-FFF2-40B4-BE49-F238E27FC236}">
                  <a16:creationId xmlns:a16="http://schemas.microsoft.com/office/drawing/2014/main" id="{DBB8E8A4-9C96-4854-38C0-978D0975A11A}"/>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1" name="TextBox 50">
              <a:extLst>
                <a:ext uri="{FF2B5EF4-FFF2-40B4-BE49-F238E27FC236}">
                  <a16:creationId xmlns:a16="http://schemas.microsoft.com/office/drawing/2014/main" id="{FCE4E1ED-C101-C0B6-82C4-1C0FE769A526}"/>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52" name="Elbow Connector 51">
              <a:extLst>
                <a:ext uri="{FF2B5EF4-FFF2-40B4-BE49-F238E27FC236}">
                  <a16:creationId xmlns:a16="http://schemas.microsoft.com/office/drawing/2014/main" id="{D675C0F5-4AF5-B2AC-2E22-42FC1A31974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Elbow Connector 52">
              <a:extLst>
                <a:ext uri="{FF2B5EF4-FFF2-40B4-BE49-F238E27FC236}">
                  <a16:creationId xmlns:a16="http://schemas.microsoft.com/office/drawing/2014/main" id="{B66A83A7-CCD1-ABEE-9723-46E6CE1F78DA}"/>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8" name="Elbow Connector 47">
            <a:extLst>
              <a:ext uri="{FF2B5EF4-FFF2-40B4-BE49-F238E27FC236}">
                <a16:creationId xmlns:a16="http://schemas.microsoft.com/office/drawing/2014/main" id="{3415D078-3BA5-178E-9E08-D397437AE68B}"/>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7216140</xdr:colOff>
      <xdr:row>13</xdr:row>
      <xdr:rowOff>83820</xdr:rowOff>
    </xdr:from>
    <xdr:to>
      <xdr:col>3</xdr:col>
      <xdr:colOff>464820</xdr:colOff>
      <xdr:row>23</xdr:row>
      <xdr:rowOff>129540</xdr:rowOff>
    </xdr:to>
    <xdr:grpSp>
      <xdr:nvGrpSpPr>
        <xdr:cNvPr id="54" name="Group 53">
          <a:extLst>
            <a:ext uri="{FF2B5EF4-FFF2-40B4-BE49-F238E27FC236}">
              <a16:creationId xmlns:a16="http://schemas.microsoft.com/office/drawing/2014/main" id="{8A8430F0-E3B4-C147-B938-93692F88EE65}"/>
            </a:ext>
          </a:extLst>
        </xdr:cNvPr>
        <xdr:cNvGrpSpPr/>
      </xdr:nvGrpSpPr>
      <xdr:grpSpPr>
        <a:xfrm>
          <a:off x="7216140" y="2890520"/>
          <a:ext cx="8018780" cy="1950720"/>
          <a:chOff x="487680" y="2049780"/>
          <a:chExt cx="6545580" cy="1874520"/>
        </a:xfrm>
      </xdr:grpSpPr>
      <xdr:sp macro="" textlink="">
        <xdr:nvSpPr>
          <xdr:cNvPr id="55" name="TextBox 54">
            <a:extLst>
              <a:ext uri="{FF2B5EF4-FFF2-40B4-BE49-F238E27FC236}">
                <a16:creationId xmlns:a16="http://schemas.microsoft.com/office/drawing/2014/main" id="{C4EE178B-E044-8414-1013-E00F6BCB3211}"/>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6" name="TextBox 55">
            <a:extLst>
              <a:ext uri="{FF2B5EF4-FFF2-40B4-BE49-F238E27FC236}">
                <a16:creationId xmlns:a16="http://schemas.microsoft.com/office/drawing/2014/main" id="{D829F8E6-9B74-8396-7168-7A6641D9900F}"/>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7" name="TextBox 56">
            <a:extLst>
              <a:ext uri="{FF2B5EF4-FFF2-40B4-BE49-F238E27FC236}">
                <a16:creationId xmlns:a16="http://schemas.microsoft.com/office/drawing/2014/main" id="{525FD972-6A19-8596-C7D7-3FD9E718C972}"/>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58" name="TextBox 57">
            <a:extLst>
              <a:ext uri="{FF2B5EF4-FFF2-40B4-BE49-F238E27FC236}">
                <a16:creationId xmlns:a16="http://schemas.microsoft.com/office/drawing/2014/main" id="{834B76A9-70D4-A538-6D22-C11B62FBFA9C}"/>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59" name="TextBox 58">
            <a:extLst>
              <a:ext uri="{FF2B5EF4-FFF2-40B4-BE49-F238E27FC236}">
                <a16:creationId xmlns:a16="http://schemas.microsoft.com/office/drawing/2014/main" id="{A57A15C7-2B62-596F-6FC3-2959FB274055}"/>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60" name="Straight Arrow Connector 59">
            <a:extLst>
              <a:ext uri="{FF2B5EF4-FFF2-40B4-BE49-F238E27FC236}">
                <a16:creationId xmlns:a16="http://schemas.microsoft.com/office/drawing/2014/main" id="{DDA166D1-5A1D-42A6-CFCB-30F524112025}"/>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Straight Arrow Connector 60">
            <a:extLst>
              <a:ext uri="{FF2B5EF4-FFF2-40B4-BE49-F238E27FC236}">
                <a16:creationId xmlns:a16="http://schemas.microsoft.com/office/drawing/2014/main" id="{A38DB27C-7C51-B157-CAAE-812D1491B0B9}"/>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2" name="Right Brace 61">
            <a:extLst>
              <a:ext uri="{FF2B5EF4-FFF2-40B4-BE49-F238E27FC236}">
                <a16:creationId xmlns:a16="http://schemas.microsoft.com/office/drawing/2014/main" id="{0BA60611-4BE3-483B-BAE6-CA859A553845}"/>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4480560</xdr:colOff>
      <xdr:row>16</xdr:row>
      <xdr:rowOff>68580</xdr:rowOff>
    </xdr:from>
    <xdr:to>
      <xdr:col>0</xdr:col>
      <xdr:colOff>6278880</xdr:colOff>
      <xdr:row>22</xdr:row>
      <xdr:rowOff>76200</xdr:rowOff>
    </xdr:to>
    <xdr:grpSp>
      <xdr:nvGrpSpPr>
        <xdr:cNvPr id="63" name="Group 62">
          <a:extLst>
            <a:ext uri="{FF2B5EF4-FFF2-40B4-BE49-F238E27FC236}">
              <a16:creationId xmlns:a16="http://schemas.microsoft.com/office/drawing/2014/main" id="{6E530829-84BA-0B49-8367-476BE0E8E9F3}"/>
            </a:ext>
          </a:extLst>
        </xdr:cNvPr>
        <xdr:cNvGrpSpPr/>
      </xdr:nvGrpSpPr>
      <xdr:grpSpPr>
        <a:xfrm>
          <a:off x="4480560" y="3446780"/>
          <a:ext cx="1798320" cy="1150620"/>
          <a:chOff x="4678680" y="3040380"/>
          <a:chExt cx="1798320" cy="1104900"/>
        </a:xfrm>
      </xdr:grpSpPr>
      <xdr:grpSp>
        <xdr:nvGrpSpPr>
          <xdr:cNvPr id="64" name="Group 63">
            <a:extLst>
              <a:ext uri="{FF2B5EF4-FFF2-40B4-BE49-F238E27FC236}">
                <a16:creationId xmlns:a16="http://schemas.microsoft.com/office/drawing/2014/main" id="{3DCCA599-0D99-A481-2062-4F7B1249DE45}"/>
              </a:ext>
            </a:extLst>
          </xdr:cNvPr>
          <xdr:cNvGrpSpPr/>
        </xdr:nvGrpSpPr>
        <xdr:grpSpPr>
          <a:xfrm>
            <a:off x="4686300" y="3040380"/>
            <a:ext cx="1790700" cy="1104900"/>
            <a:chOff x="5219700" y="1668780"/>
            <a:chExt cx="1790700" cy="1104900"/>
          </a:xfrm>
        </xdr:grpSpPr>
        <xdr:sp macro="" textlink="">
          <xdr:nvSpPr>
            <xdr:cNvPr id="66" name="TextBox 65">
              <a:extLst>
                <a:ext uri="{FF2B5EF4-FFF2-40B4-BE49-F238E27FC236}">
                  <a16:creationId xmlns:a16="http://schemas.microsoft.com/office/drawing/2014/main" id="{64060491-E3AC-7109-FD06-FCB721D79D51}"/>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7" name="TextBox 66">
              <a:extLst>
                <a:ext uri="{FF2B5EF4-FFF2-40B4-BE49-F238E27FC236}">
                  <a16:creationId xmlns:a16="http://schemas.microsoft.com/office/drawing/2014/main" id="{C4EE4032-2A37-E45C-9F5D-823CAF1A01D3}"/>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8" name="TextBox 67">
              <a:extLst>
                <a:ext uri="{FF2B5EF4-FFF2-40B4-BE49-F238E27FC236}">
                  <a16:creationId xmlns:a16="http://schemas.microsoft.com/office/drawing/2014/main" id="{3ED23550-A3DB-FF5D-D503-5ABBCE123D4B}"/>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69" name="Elbow Connector 68">
              <a:extLst>
                <a:ext uri="{FF2B5EF4-FFF2-40B4-BE49-F238E27FC236}">
                  <a16:creationId xmlns:a16="http://schemas.microsoft.com/office/drawing/2014/main" id="{FC4A7FF2-D2A5-C545-C4FC-36523FAB498B}"/>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Elbow Connector 69">
              <a:extLst>
                <a:ext uri="{FF2B5EF4-FFF2-40B4-BE49-F238E27FC236}">
                  <a16:creationId xmlns:a16="http://schemas.microsoft.com/office/drawing/2014/main" id="{C1F27E78-28CC-8B2E-A50D-F0D4BE6EDF22}"/>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65" name="Elbow Connector 64">
            <a:extLst>
              <a:ext uri="{FF2B5EF4-FFF2-40B4-BE49-F238E27FC236}">
                <a16:creationId xmlns:a16="http://schemas.microsoft.com/office/drawing/2014/main" id="{A9CE9BB1-A64B-F4BA-A1AD-9B689304DDB3}"/>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election activeCell="A39" sqref="A39"/>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123</v>
      </c>
    </row>
    <row r="3" spans="1:1" ht="16" x14ac:dyDescent="0.2">
      <c r="A3" s="22" t="s">
        <v>124</v>
      </c>
    </row>
    <row r="4" spans="1:1" ht="25" x14ac:dyDescent="0.3">
      <c r="A4" s="18" t="s">
        <v>22</v>
      </c>
    </row>
    <row r="5" spans="1:1" ht="16" x14ac:dyDescent="0.2">
      <c r="A5" s="22" t="s">
        <v>125</v>
      </c>
    </row>
    <row r="6" spans="1:1" ht="16" x14ac:dyDescent="0.2">
      <c r="A6" s="22" t="s">
        <v>126</v>
      </c>
    </row>
    <row r="7" spans="1:1" ht="16" x14ac:dyDescent="0.2">
      <c r="A7" s="22" t="s">
        <v>21</v>
      </c>
    </row>
    <row r="8" spans="1:1" ht="16" x14ac:dyDescent="0.2">
      <c r="A8" s="19" t="s">
        <v>127</v>
      </c>
    </row>
    <row r="10" spans="1:1" x14ac:dyDescent="0.2">
      <c r="A10" s="20"/>
    </row>
    <row r="11" spans="1:1" x14ac:dyDescent="0.2">
      <c r="A11" s="20"/>
    </row>
    <row r="12" spans="1:1" x14ac:dyDescent="0.2">
      <c r="A12" s="20"/>
    </row>
    <row r="14" spans="1:1" x14ac:dyDescent="0.2">
      <c r="A14"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workbookViewId="0">
      <pane ySplit="1" topLeftCell="A2" activePane="bottomLeft" state="frozen"/>
      <selection pane="bottomLeft" activeCell="D7" sqref="D7"/>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8">
        <v>30601</v>
      </c>
      <c r="C2" s="8">
        <v>32376</v>
      </c>
      <c r="D2" s="8">
        <v>34350</v>
      </c>
      <c r="E2" s="8">
        <v>36397</v>
      </c>
      <c r="F2" s="8">
        <v>39117</v>
      </c>
      <c r="G2" s="8">
        <v>37403</v>
      </c>
      <c r="H2" s="3">
        <v>44538</v>
      </c>
      <c r="I2" s="3">
        <v>46710</v>
      </c>
    </row>
    <row r="3" spans="1:9" x14ac:dyDescent="0.2">
      <c r="A3" s="24" t="s">
        <v>30</v>
      </c>
      <c r="B3" s="8">
        <v>16534</v>
      </c>
      <c r="C3" s="8">
        <v>17405</v>
      </c>
      <c r="D3" s="8">
        <v>19038</v>
      </c>
      <c r="E3" s="8">
        <v>20441</v>
      </c>
      <c r="F3" s="8">
        <v>21643</v>
      </c>
      <c r="G3" s="8">
        <v>21162</v>
      </c>
      <c r="H3" s="25">
        <v>24576</v>
      </c>
      <c r="I3" s="25">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8">
        <v>3213</v>
      </c>
      <c r="C5" s="8">
        <v>3278</v>
      </c>
      <c r="D5" s="8">
        <v>3341</v>
      </c>
      <c r="E5" s="8">
        <v>3577</v>
      </c>
      <c r="F5" s="8">
        <v>3753</v>
      </c>
      <c r="G5" s="8">
        <v>3592</v>
      </c>
      <c r="H5" s="3">
        <v>3114</v>
      </c>
      <c r="I5" s="3">
        <v>3850</v>
      </c>
    </row>
    <row r="6" spans="1:9" x14ac:dyDescent="0.2">
      <c r="A6" s="11" t="s">
        <v>24</v>
      </c>
      <c r="B6" s="8">
        <v>6679</v>
      </c>
      <c r="C6" s="8">
        <v>7191</v>
      </c>
      <c r="D6" s="8">
        <v>7222</v>
      </c>
      <c r="E6" s="8">
        <v>7934</v>
      </c>
      <c r="F6" s="8">
        <v>8949</v>
      </c>
      <c r="G6" s="8">
        <v>9534</v>
      </c>
      <c r="H6" s="3">
        <v>9911</v>
      </c>
      <c r="I6" s="3">
        <v>10954</v>
      </c>
    </row>
    <row r="7" spans="1:9" x14ac:dyDescent="0.2">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26</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v>932</v>
      </c>
      <c r="C11">
        <v>863</v>
      </c>
      <c r="D11">
        <v>646</v>
      </c>
      <c r="E11" s="8">
        <v>2392</v>
      </c>
      <c r="F11">
        <v>772</v>
      </c>
      <c r="G11">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C17" s="30">
        <v>1697.9</v>
      </c>
      <c r="D17" s="30">
        <v>1657.8</v>
      </c>
      <c r="E17" s="30">
        <v>1623.8</v>
      </c>
      <c r="F17" s="30">
        <v>1579.7</v>
      </c>
      <c r="G17" s="30">
        <v>1558.8</v>
      </c>
      <c r="H17" s="8">
        <v>1573</v>
      </c>
      <c r="I17" s="8">
        <v>1578.8</v>
      </c>
    </row>
    <row r="18" spans="1:9" x14ac:dyDescent="0.2">
      <c r="A18" s="2" t="s">
        <v>7</v>
      </c>
      <c r="C18" s="30">
        <v>1742.5</v>
      </c>
      <c r="D18" s="30">
        <v>1692</v>
      </c>
      <c r="E18" s="30">
        <v>1659.1</v>
      </c>
      <c r="F18" s="30">
        <v>1618.4</v>
      </c>
      <c r="G18" s="30">
        <v>1591.6</v>
      </c>
      <c r="H18" s="8">
        <v>1609.4</v>
      </c>
      <c r="I18" s="8">
        <v>1610.8</v>
      </c>
    </row>
    <row r="20" spans="1:9" s="12" customFormat="1" x14ac:dyDescent="0.2">
      <c r="A20" s="12" t="s">
        <v>2</v>
      </c>
      <c r="B20" s="13"/>
      <c r="C20" s="13">
        <f t="shared" ref="C20:H20" si="5">+ROUND(((C12/C18)-C15),2)</f>
        <v>0</v>
      </c>
      <c r="D20" s="13">
        <f t="shared" si="5"/>
        <v>0</v>
      </c>
      <c r="E20" s="13">
        <f t="shared" si="5"/>
        <v>0</v>
      </c>
      <c r="F20" s="13">
        <f>+ROUND(((F12/F18)-F15),2)</f>
        <v>0</v>
      </c>
      <c r="G20" s="13">
        <f>+ROUND(((G12/F18)-G15),2)</f>
        <v>-0.03</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8">
        <v>3852</v>
      </c>
      <c r="C25" s="8">
        <v>3138</v>
      </c>
      <c r="D25" s="8">
        <v>3808</v>
      </c>
      <c r="E25" s="8">
        <v>4249</v>
      </c>
      <c r="F25" s="8">
        <v>4466</v>
      </c>
      <c r="G25" s="8">
        <v>8348</v>
      </c>
      <c r="H25" s="3">
        <v>9889</v>
      </c>
      <c r="I25" s="3">
        <v>8574</v>
      </c>
    </row>
    <row r="26" spans="1:9" x14ac:dyDescent="0.2">
      <c r="A26" s="11" t="s">
        <v>35</v>
      </c>
      <c r="B26" s="8">
        <v>2072</v>
      </c>
      <c r="C26" s="8">
        <v>2319</v>
      </c>
      <c r="D26" s="8">
        <v>2371</v>
      </c>
      <c r="E26">
        <v>996</v>
      </c>
      <c r="F26">
        <v>197</v>
      </c>
      <c r="G26">
        <v>439</v>
      </c>
      <c r="H26" s="3">
        <v>3587</v>
      </c>
      <c r="I26" s="3">
        <v>4423</v>
      </c>
    </row>
    <row r="27" spans="1:9" x14ac:dyDescent="0.2">
      <c r="A27" s="11" t="s">
        <v>36</v>
      </c>
      <c r="B27" s="8">
        <v>3358</v>
      </c>
      <c r="C27" s="8">
        <v>3241</v>
      </c>
      <c r="D27" s="8">
        <v>3677</v>
      </c>
      <c r="E27" s="8">
        <v>3498</v>
      </c>
      <c r="F27" s="8">
        <v>4272</v>
      </c>
      <c r="G27" s="8">
        <v>2749</v>
      </c>
      <c r="H27" s="3">
        <v>4463</v>
      </c>
      <c r="I27" s="3">
        <v>4667</v>
      </c>
    </row>
    <row r="28" spans="1:9" x14ac:dyDescent="0.2">
      <c r="A28" s="11" t="s">
        <v>37</v>
      </c>
      <c r="B28" s="8">
        <v>4337</v>
      </c>
      <c r="C28" s="8">
        <v>4838</v>
      </c>
      <c r="D28" s="8">
        <v>5055</v>
      </c>
      <c r="E28" s="8">
        <v>5261</v>
      </c>
      <c r="F28" s="8">
        <v>5622</v>
      </c>
      <c r="G28" s="8">
        <v>7367</v>
      </c>
      <c r="H28" s="3">
        <v>6854</v>
      </c>
      <c r="I28" s="3">
        <v>8420</v>
      </c>
    </row>
    <row r="29" spans="1:9" x14ac:dyDescent="0.2">
      <c r="A29" s="11" t="s">
        <v>38</v>
      </c>
      <c r="B29" s="8">
        <v>1968</v>
      </c>
      <c r="C29" s="8">
        <v>1489</v>
      </c>
      <c r="D29" s="8">
        <v>1150</v>
      </c>
      <c r="E29" s="8">
        <v>1130</v>
      </c>
      <c r="F29" s="8">
        <v>1968</v>
      </c>
      <c r="G29" s="8">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39</v>
      </c>
      <c r="B31" s="8">
        <v>3011</v>
      </c>
      <c r="C31" s="8">
        <v>3520</v>
      </c>
      <c r="D31" s="8">
        <v>3989</v>
      </c>
      <c r="E31" s="8">
        <v>4454</v>
      </c>
      <c r="F31" s="8">
        <v>4744</v>
      </c>
      <c r="G31" s="8">
        <v>4866</v>
      </c>
      <c r="H31" s="3">
        <v>4904</v>
      </c>
      <c r="I31" s="3">
        <v>4791</v>
      </c>
    </row>
    <row r="32" spans="1:9" x14ac:dyDescent="0.2">
      <c r="A32" s="2" t="s">
        <v>40</v>
      </c>
      <c r="F32" t="s">
        <v>119</v>
      </c>
      <c r="G32" s="8">
        <v>3097</v>
      </c>
      <c r="H32" s="3">
        <v>3113</v>
      </c>
      <c r="I32" s="3">
        <v>2926</v>
      </c>
    </row>
    <row r="33" spans="1:9" x14ac:dyDescent="0.2">
      <c r="A33" s="2" t="s">
        <v>41</v>
      </c>
      <c r="B33">
        <v>281</v>
      </c>
      <c r="C33">
        <v>281</v>
      </c>
      <c r="D33">
        <v>283</v>
      </c>
      <c r="E33">
        <v>285</v>
      </c>
      <c r="F33">
        <v>283</v>
      </c>
      <c r="G33">
        <v>274</v>
      </c>
      <c r="H33" s="3">
        <v>269</v>
      </c>
      <c r="I33" s="3">
        <v>286</v>
      </c>
    </row>
    <row r="34" spans="1:9" x14ac:dyDescent="0.2">
      <c r="A34" s="2" t="s">
        <v>42</v>
      </c>
      <c r="B34">
        <v>131</v>
      </c>
      <c r="C34">
        <v>131</v>
      </c>
      <c r="D34">
        <v>139</v>
      </c>
      <c r="E34">
        <v>154</v>
      </c>
      <c r="F34">
        <v>154</v>
      </c>
      <c r="G34">
        <v>223</v>
      </c>
      <c r="H34" s="3">
        <v>242</v>
      </c>
      <c r="I34" s="3">
        <v>284</v>
      </c>
    </row>
    <row r="35" spans="1:9" x14ac:dyDescent="0.2">
      <c r="A35" s="2" t="s">
        <v>43</v>
      </c>
      <c r="B35" s="8">
        <v>2587</v>
      </c>
      <c r="C35" s="8">
        <v>2439</v>
      </c>
      <c r="D35" s="8">
        <v>2787</v>
      </c>
      <c r="E35" s="8">
        <v>2509</v>
      </c>
      <c r="F35" s="8">
        <v>2011</v>
      </c>
      <c r="G35" s="8">
        <v>2326</v>
      </c>
      <c r="H35" s="3">
        <v>2921</v>
      </c>
      <c r="I35" s="3">
        <v>3821</v>
      </c>
    </row>
    <row r="36" spans="1:9" ht="16" thickBot="1" x14ac:dyDescent="0.2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v>107</v>
      </c>
      <c r="C39">
        <v>44</v>
      </c>
      <c r="D39">
        <v>6</v>
      </c>
      <c r="E39">
        <v>6</v>
      </c>
      <c r="F39">
        <v>6</v>
      </c>
      <c r="G39">
        <v>3</v>
      </c>
      <c r="H39" s="3">
        <v>0</v>
      </c>
      <c r="I39" s="3">
        <v>500</v>
      </c>
    </row>
    <row r="40" spans="1:9" x14ac:dyDescent="0.2">
      <c r="A40" s="11" t="s">
        <v>48</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49</v>
      </c>
      <c r="B42" s="3"/>
      <c r="C42" s="3"/>
      <c r="D42" s="3"/>
      <c r="E42" s="3"/>
      <c r="F42" t="s">
        <v>119</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50</v>
      </c>
      <c r="B44">
        <v>71</v>
      </c>
      <c r="C44">
        <v>85</v>
      </c>
      <c r="D44">
        <v>84</v>
      </c>
      <c r="E44">
        <v>150</v>
      </c>
      <c r="F44">
        <v>229</v>
      </c>
      <c r="G44">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51</v>
      </c>
      <c r="B46" s="8">
        <v>1079</v>
      </c>
      <c r="C46" s="8">
        <v>2010</v>
      </c>
      <c r="D46" t="s">
        <v>119</v>
      </c>
      <c r="E46" t="s">
        <v>119</v>
      </c>
      <c r="F46" s="8">
        <v>3464</v>
      </c>
      <c r="G46" s="8">
        <v>9406</v>
      </c>
      <c r="H46" s="3">
        <v>9413</v>
      </c>
      <c r="I46" s="3">
        <v>8920</v>
      </c>
    </row>
    <row r="47" spans="1:9" x14ac:dyDescent="0.2">
      <c r="A47" s="2" t="s">
        <v>52</v>
      </c>
      <c r="B47" t="s">
        <v>119</v>
      </c>
      <c r="C47" t="s">
        <v>119</v>
      </c>
      <c r="D47" s="8">
        <v>3471</v>
      </c>
      <c r="E47" s="8">
        <v>3468</v>
      </c>
      <c r="F47" t="s">
        <v>119</v>
      </c>
      <c r="G47" s="8">
        <v>2913</v>
      </c>
      <c r="H47" s="3">
        <v>2931</v>
      </c>
      <c r="I47" s="3">
        <v>2777</v>
      </c>
    </row>
    <row r="48" spans="1:9" x14ac:dyDescent="0.2">
      <c r="A48" s="2" t="s">
        <v>53</v>
      </c>
      <c r="B48" s="8">
        <v>1479</v>
      </c>
      <c r="C48" s="8">
        <v>1770</v>
      </c>
      <c r="D48" s="8">
        <v>1907</v>
      </c>
      <c r="E48" s="8">
        <v>3216</v>
      </c>
      <c r="F48" s="8">
        <v>3347</v>
      </c>
      <c r="G48" s="8">
        <v>2684</v>
      </c>
      <c r="H48" s="3">
        <v>2955</v>
      </c>
      <c r="I48" s="3">
        <v>2613</v>
      </c>
    </row>
    <row r="49" spans="1:9" x14ac:dyDescent="0.2">
      <c r="A49" s="2" t="s">
        <v>54</v>
      </c>
      <c r="B49" s="3"/>
      <c r="C49" s="3"/>
      <c r="D49" s="3"/>
      <c r="E49" s="3"/>
      <c r="F49" s="3"/>
      <c r="G49" s="3"/>
      <c r="H49" s="3"/>
      <c r="I49" s="3"/>
    </row>
    <row r="50" spans="1:9" x14ac:dyDescent="0.2">
      <c r="A50" s="11" t="s">
        <v>55</v>
      </c>
      <c r="B50" s="3"/>
      <c r="C50" s="3"/>
      <c r="D50" s="3"/>
      <c r="E50" s="3"/>
      <c r="F50" s="3"/>
      <c r="G50" s="3"/>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
      <c r="C53" s="3"/>
      <c r="D53" s="3"/>
      <c r="E53" s="3"/>
      <c r="F53" s="3"/>
      <c r="G53" s="3"/>
      <c r="H53" s="3"/>
      <c r="I53" s="3"/>
    </row>
    <row r="54" spans="1:9" x14ac:dyDescent="0.2">
      <c r="A54" s="17" t="s">
        <v>59</v>
      </c>
      <c r="B54">
        <v>3</v>
      </c>
      <c r="C54">
        <v>3</v>
      </c>
      <c r="D54">
        <v>3</v>
      </c>
      <c r="E54">
        <v>3</v>
      </c>
      <c r="F54">
        <v>3</v>
      </c>
      <c r="G54">
        <v>3</v>
      </c>
      <c r="H54" s="3">
        <v>3</v>
      </c>
      <c r="I54" s="3">
        <v>3</v>
      </c>
    </row>
    <row r="55" spans="1:9" x14ac:dyDescent="0.2">
      <c r="A55" s="17" t="s">
        <v>60</v>
      </c>
      <c r="B55" s="8">
        <v>6773</v>
      </c>
      <c r="C55" s="8">
        <v>7786</v>
      </c>
      <c r="D55" s="8">
        <v>5710</v>
      </c>
      <c r="E55" s="8">
        <v>6384</v>
      </c>
      <c r="F55" s="8">
        <v>7163</v>
      </c>
      <c r="G55" s="8">
        <v>8299</v>
      </c>
      <c r="H55" s="3">
        <v>9965</v>
      </c>
      <c r="I55" s="3">
        <v>11484</v>
      </c>
    </row>
    <row r="56" spans="1:9" x14ac:dyDescent="0.2">
      <c r="A56" s="17" t="s">
        <v>61</v>
      </c>
      <c r="B56" s="8">
        <v>1246</v>
      </c>
      <c r="C56">
        <v>318</v>
      </c>
      <c r="D56">
        <v>-213</v>
      </c>
      <c r="E56">
        <v>-92</v>
      </c>
      <c r="F56">
        <v>231</v>
      </c>
      <c r="G56">
        <v>-56</v>
      </c>
      <c r="H56" s="3">
        <v>-380</v>
      </c>
      <c r="I56" s="3">
        <v>318</v>
      </c>
    </row>
    <row r="57" spans="1:9" x14ac:dyDescent="0.2">
      <c r="A57" s="17" t="s">
        <v>62</v>
      </c>
      <c r="B57" s="8">
        <v>4685</v>
      </c>
      <c r="C57" s="8">
        <v>4151</v>
      </c>
      <c r="D57" s="8">
        <v>6907</v>
      </c>
      <c r="E57" s="8">
        <v>3517</v>
      </c>
      <c r="F57" s="8">
        <v>1643</v>
      </c>
      <c r="G57">
        <v>-191</v>
      </c>
      <c r="H57" s="3">
        <v>3179</v>
      </c>
      <c r="I57" s="3">
        <v>3476</v>
      </c>
    </row>
    <row r="58" spans="1:9" x14ac:dyDescent="0.2">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c r="C64" s="8">
        <v>3760</v>
      </c>
      <c r="D64" s="8">
        <v>4240</v>
      </c>
      <c r="E64" s="8">
        <v>1933</v>
      </c>
      <c r="F64" s="8">
        <v>4029</v>
      </c>
      <c r="G64" s="8">
        <v>2539</v>
      </c>
      <c r="H64" s="9">
        <f>+H12</f>
        <v>5727</v>
      </c>
      <c r="I64" s="9">
        <f>+I12</f>
        <v>6046</v>
      </c>
    </row>
    <row r="65" spans="1:9" s="1" customFormat="1" x14ac:dyDescent="0.2">
      <c r="A65" s="2" t="s">
        <v>67</v>
      </c>
      <c r="B65" s="3"/>
      <c r="C65" s="3"/>
      <c r="D65" s="3"/>
      <c r="E65" s="3"/>
      <c r="F65" s="3"/>
      <c r="G65" s="3"/>
      <c r="H65" s="3"/>
      <c r="I65" s="3"/>
    </row>
    <row r="66" spans="1:9" x14ac:dyDescent="0.2">
      <c r="A66" s="11" t="s">
        <v>68</v>
      </c>
      <c r="B66">
        <v>606</v>
      </c>
      <c r="C66">
        <v>649</v>
      </c>
      <c r="D66">
        <v>706</v>
      </c>
      <c r="E66">
        <v>747</v>
      </c>
      <c r="F66">
        <v>705</v>
      </c>
      <c r="G66">
        <v>721</v>
      </c>
      <c r="H66" s="3">
        <v>744</v>
      </c>
      <c r="I66" s="3">
        <v>717</v>
      </c>
    </row>
    <row r="67" spans="1:9" x14ac:dyDescent="0.2">
      <c r="A67" s="11" t="s">
        <v>69</v>
      </c>
      <c r="B67">
        <v>-113</v>
      </c>
      <c r="C67">
        <v>-80</v>
      </c>
      <c r="D67">
        <v>-273</v>
      </c>
      <c r="E67">
        <v>647</v>
      </c>
      <c r="F67">
        <v>34</v>
      </c>
      <c r="G67">
        <v>-380</v>
      </c>
      <c r="H67" s="3">
        <v>-385</v>
      </c>
      <c r="I67" s="3">
        <v>-650</v>
      </c>
    </row>
    <row r="68" spans="1:9" x14ac:dyDescent="0.2">
      <c r="A68" s="11" t="s">
        <v>70</v>
      </c>
      <c r="B68">
        <v>191</v>
      </c>
      <c r="C68">
        <v>236</v>
      </c>
      <c r="D68">
        <v>215</v>
      </c>
      <c r="E68">
        <v>218</v>
      </c>
      <c r="F68">
        <v>325</v>
      </c>
      <c r="G68">
        <v>429</v>
      </c>
      <c r="H68" s="3">
        <v>611</v>
      </c>
      <c r="I68" s="3">
        <v>638</v>
      </c>
    </row>
    <row r="69" spans="1:9" x14ac:dyDescent="0.2">
      <c r="A69" s="11" t="s">
        <v>71</v>
      </c>
      <c r="B69">
        <v>43</v>
      </c>
      <c r="C69">
        <v>13</v>
      </c>
      <c r="D69">
        <v>10</v>
      </c>
      <c r="E69">
        <v>27</v>
      </c>
      <c r="F69">
        <v>15</v>
      </c>
      <c r="G69">
        <v>398</v>
      </c>
      <c r="H69" s="3">
        <v>53</v>
      </c>
      <c r="I69" s="3">
        <v>123</v>
      </c>
    </row>
    <row r="70" spans="1:9" x14ac:dyDescent="0.2">
      <c r="A70" s="11" t="s">
        <v>72</v>
      </c>
      <c r="B70">
        <v>424</v>
      </c>
      <c r="C70">
        <v>98</v>
      </c>
      <c r="D70">
        <v>-117</v>
      </c>
      <c r="E70">
        <v>-99</v>
      </c>
      <c r="F70">
        <v>233</v>
      </c>
      <c r="G70">
        <v>23</v>
      </c>
      <c r="H70" s="3">
        <v>-138</v>
      </c>
      <c r="I70" s="3">
        <v>-26</v>
      </c>
    </row>
    <row r="71" spans="1:9" x14ac:dyDescent="0.2">
      <c r="A71" s="2" t="s">
        <v>73</v>
      </c>
      <c r="B71" s="3"/>
      <c r="C71" s="3"/>
      <c r="D71" s="3"/>
      <c r="E71" s="3"/>
      <c r="F71" s="3"/>
      <c r="G71" s="3"/>
      <c r="H71" s="3"/>
      <c r="I71" s="3"/>
    </row>
    <row r="72" spans="1:9" x14ac:dyDescent="0.2">
      <c r="A72" s="11" t="s">
        <v>74</v>
      </c>
      <c r="B72">
        <v>-216</v>
      </c>
      <c r="C72">
        <v>60</v>
      </c>
      <c r="D72">
        <v>-426</v>
      </c>
      <c r="E72">
        <v>187</v>
      </c>
      <c r="F72">
        <v>-270</v>
      </c>
      <c r="G72" s="8">
        <v>1239</v>
      </c>
      <c r="H72" s="3">
        <v>-1606</v>
      </c>
      <c r="I72" s="3">
        <v>-504</v>
      </c>
    </row>
    <row r="73" spans="1:9" x14ac:dyDescent="0.2">
      <c r="A73" s="11" t="s">
        <v>75</v>
      </c>
      <c r="B73">
        <v>-621</v>
      </c>
      <c r="C73">
        <v>-590</v>
      </c>
      <c r="D73">
        <v>-231</v>
      </c>
      <c r="E73">
        <v>-255</v>
      </c>
      <c r="F73">
        <v>-490</v>
      </c>
      <c r="G73" s="8">
        <v>-1854</v>
      </c>
      <c r="H73" s="3">
        <v>507</v>
      </c>
      <c r="I73" s="3">
        <v>-1676</v>
      </c>
    </row>
    <row r="74" spans="1:9" x14ac:dyDescent="0.2">
      <c r="A74" s="11" t="s">
        <v>100</v>
      </c>
      <c r="B74">
        <v>-144</v>
      </c>
      <c r="C74">
        <v>-161</v>
      </c>
      <c r="D74">
        <v>-120</v>
      </c>
      <c r="E74">
        <v>35</v>
      </c>
      <c r="F74">
        <v>-203</v>
      </c>
      <c r="G74">
        <v>-654</v>
      </c>
      <c r="H74" s="3">
        <v>-182</v>
      </c>
      <c r="I74" s="3">
        <v>-845</v>
      </c>
    </row>
    <row r="75" spans="1:9" x14ac:dyDescent="0.2">
      <c r="A75" s="11" t="s">
        <v>99</v>
      </c>
      <c r="B75" s="8">
        <v>1237</v>
      </c>
      <c r="C75">
        <v>-586</v>
      </c>
      <c r="D75">
        <v>-158</v>
      </c>
      <c r="E75" s="8">
        <v>1515</v>
      </c>
      <c r="F75" s="8">
        <v>1525</v>
      </c>
      <c r="G75">
        <v>24</v>
      </c>
      <c r="H75" s="3">
        <v>1326</v>
      </c>
      <c r="I75" s="3">
        <v>1365</v>
      </c>
    </row>
    <row r="76" spans="1:9" x14ac:dyDescent="0.2">
      <c r="A76" s="26" t="s">
        <v>76</v>
      </c>
      <c r="B76" s="27">
        <f t="shared" ref="B76:H76" si="12">+SUM(B64:B75)</f>
        <v>1407</v>
      </c>
      <c r="C76" s="27">
        <f t="shared" si="12"/>
        <v>3399</v>
      </c>
      <c r="D76" s="27">
        <f t="shared" si="12"/>
        <v>3846</v>
      </c>
      <c r="E76" s="27">
        <f t="shared" si="12"/>
        <v>4955</v>
      </c>
      <c r="F76" s="27">
        <f t="shared" si="12"/>
        <v>5903</v>
      </c>
      <c r="G76" s="27">
        <f t="shared" si="12"/>
        <v>2485</v>
      </c>
      <c r="H76" s="27">
        <f t="shared" si="12"/>
        <v>6657</v>
      </c>
      <c r="I76" s="27">
        <f>+SUM(I64:I75)</f>
        <v>5188</v>
      </c>
    </row>
    <row r="77" spans="1:9" x14ac:dyDescent="0.2">
      <c r="A77" s="1" t="s">
        <v>77</v>
      </c>
      <c r="B77" s="3"/>
      <c r="C77" s="3"/>
      <c r="D77" s="3"/>
      <c r="E77" s="3"/>
      <c r="F77" s="3"/>
      <c r="G77" s="3"/>
      <c r="H77" s="3"/>
      <c r="I77" s="3"/>
    </row>
    <row r="78" spans="1:9" x14ac:dyDescent="0.2">
      <c r="A78" s="2" t="s">
        <v>78</v>
      </c>
      <c r="B78" s="8">
        <v>-4936</v>
      </c>
      <c r="C78" s="8">
        <v>-5367</v>
      </c>
      <c r="D78" s="8">
        <v>-5928</v>
      </c>
      <c r="E78" s="8">
        <v>-4783</v>
      </c>
      <c r="F78" s="8">
        <v>-2937</v>
      </c>
      <c r="G78" s="8">
        <v>-2426</v>
      </c>
      <c r="H78" s="3">
        <v>-9961</v>
      </c>
      <c r="I78" s="3">
        <v>-12913</v>
      </c>
    </row>
    <row r="79" spans="1:9" x14ac:dyDescent="0.2">
      <c r="A79" s="2" t="s">
        <v>79</v>
      </c>
      <c r="B79" s="8">
        <v>3655</v>
      </c>
      <c r="C79" s="8">
        <v>2924</v>
      </c>
      <c r="D79" s="8">
        <v>3623</v>
      </c>
      <c r="E79" s="8">
        <v>3613</v>
      </c>
      <c r="F79" s="8">
        <v>1715</v>
      </c>
      <c r="G79">
        <v>74</v>
      </c>
      <c r="H79" s="3">
        <v>4236</v>
      </c>
      <c r="I79" s="3">
        <v>8199</v>
      </c>
    </row>
    <row r="80" spans="1:9" x14ac:dyDescent="0.2">
      <c r="A80" s="2" t="s">
        <v>80</v>
      </c>
      <c r="B80" s="8">
        <v>2216</v>
      </c>
      <c r="C80" s="8">
        <v>2386</v>
      </c>
      <c r="D80" s="8">
        <v>2423</v>
      </c>
      <c r="E80" s="8">
        <v>2496</v>
      </c>
      <c r="F80" s="8">
        <v>2072</v>
      </c>
      <c r="G80" s="8">
        <v>2379</v>
      </c>
      <c r="H80" s="3">
        <v>2449</v>
      </c>
      <c r="I80" s="3">
        <v>3967</v>
      </c>
    </row>
    <row r="81" spans="1:9" x14ac:dyDescent="0.2">
      <c r="A81" s="2" t="s">
        <v>120</v>
      </c>
      <c r="B81">
        <v>-150</v>
      </c>
      <c r="C81">
        <v>150</v>
      </c>
      <c r="D81" t="s">
        <v>119</v>
      </c>
      <c r="E81" t="s">
        <v>119</v>
      </c>
      <c r="F81" t="s">
        <v>119</v>
      </c>
      <c r="G81" t="s">
        <v>119</v>
      </c>
      <c r="H81" t="s">
        <v>119</v>
      </c>
      <c r="I81" t="s">
        <v>119</v>
      </c>
    </row>
    <row r="82" spans="1:9" x14ac:dyDescent="0.2">
      <c r="A82" s="2" t="s">
        <v>14</v>
      </c>
      <c r="B82">
        <v>-963</v>
      </c>
      <c r="C82" s="8">
        <v>-1143</v>
      </c>
      <c r="D82" s="8">
        <v>-1105</v>
      </c>
      <c r="E82" s="8">
        <v>-1028</v>
      </c>
      <c r="F82" s="8">
        <v>-1119</v>
      </c>
      <c r="G82" s="8">
        <v>-1086</v>
      </c>
      <c r="H82" s="3">
        <v>-695</v>
      </c>
      <c r="I82" s="3">
        <v>-758</v>
      </c>
    </row>
    <row r="83" spans="1:9" x14ac:dyDescent="0.2">
      <c r="A83" s="2" t="s">
        <v>121</v>
      </c>
      <c r="B83">
        <v>3</v>
      </c>
      <c r="C83">
        <v>10</v>
      </c>
      <c r="D83">
        <v>13</v>
      </c>
      <c r="E83">
        <v>3</v>
      </c>
      <c r="F83" t="s">
        <v>119</v>
      </c>
      <c r="G83" t="s">
        <v>119</v>
      </c>
      <c r="H83" t="s">
        <v>119</v>
      </c>
      <c r="I83" t="s">
        <v>119</v>
      </c>
    </row>
    <row r="84" spans="1:9" x14ac:dyDescent="0.2">
      <c r="A84" s="2" t="s">
        <v>81</v>
      </c>
      <c r="B84" t="s">
        <v>119</v>
      </c>
      <c r="C84">
        <v>6</v>
      </c>
      <c r="D84">
        <v>-34</v>
      </c>
      <c r="E84">
        <v>-22</v>
      </c>
      <c r="F84">
        <v>5</v>
      </c>
      <c r="G84">
        <v>31</v>
      </c>
      <c r="H84" s="3">
        <v>171</v>
      </c>
      <c r="I84" s="3">
        <v>-19</v>
      </c>
    </row>
    <row r="85" spans="1:9" x14ac:dyDescent="0.2">
      <c r="A85" s="28" t="s">
        <v>82</v>
      </c>
      <c r="B85" s="27">
        <f t="shared" ref="B85:H85" si="13">+SUM(B78:B84)</f>
        <v>-175</v>
      </c>
      <c r="C85" s="27">
        <f t="shared" si="13"/>
        <v>-1034</v>
      </c>
      <c r="D85" s="27">
        <f t="shared" si="13"/>
        <v>-1008</v>
      </c>
      <c r="E85" s="27">
        <f t="shared" si="13"/>
        <v>279</v>
      </c>
      <c r="F85" s="27">
        <f t="shared" si="13"/>
        <v>-264</v>
      </c>
      <c r="G85" s="27">
        <f t="shared" si="13"/>
        <v>-1028</v>
      </c>
      <c r="H85" s="27">
        <f t="shared" si="13"/>
        <v>-3800</v>
      </c>
      <c r="I85" s="27">
        <f>+SUM(I78:I84)</f>
        <v>-1524</v>
      </c>
    </row>
    <row r="86" spans="1:9" x14ac:dyDescent="0.2">
      <c r="A86" s="1" t="s">
        <v>83</v>
      </c>
      <c r="B86" s="3"/>
      <c r="C86" s="3"/>
      <c r="D86" s="3"/>
      <c r="E86" s="3"/>
      <c r="F86" s="3"/>
      <c r="G86" s="3"/>
      <c r="H86" s="3"/>
      <c r="I86" s="3"/>
    </row>
    <row r="87" spans="1:9" x14ac:dyDescent="0.2">
      <c r="A87" s="2" t="s">
        <v>84</v>
      </c>
      <c r="B87" t="s">
        <v>119</v>
      </c>
      <c r="C87">
        <v>981</v>
      </c>
      <c r="D87" s="8">
        <v>1482</v>
      </c>
      <c r="E87" t="s">
        <v>119</v>
      </c>
      <c r="F87" t="s">
        <v>119</v>
      </c>
      <c r="G87" t="s">
        <v>119</v>
      </c>
      <c r="H87" s="3">
        <v>0</v>
      </c>
      <c r="I87" s="3">
        <v>0</v>
      </c>
    </row>
    <row r="88" spans="1:9" x14ac:dyDescent="0.2">
      <c r="A88" t="s">
        <v>122</v>
      </c>
      <c r="B88">
        <v>-7</v>
      </c>
      <c r="C88">
        <v>-106</v>
      </c>
      <c r="D88">
        <v>-44</v>
      </c>
      <c r="E88">
        <v>-6</v>
      </c>
      <c r="H88" s="3"/>
      <c r="I88" s="3"/>
    </row>
    <row r="89" spans="1:9" x14ac:dyDescent="0.2">
      <c r="A89" s="2" t="s">
        <v>85</v>
      </c>
      <c r="B89">
        <v>-63</v>
      </c>
      <c r="C89">
        <v>-67</v>
      </c>
      <c r="D89">
        <v>327</v>
      </c>
      <c r="E89">
        <v>13</v>
      </c>
      <c r="F89" t="s">
        <v>119</v>
      </c>
      <c r="G89" s="8">
        <v>6134</v>
      </c>
      <c r="H89" s="3">
        <v>-52</v>
      </c>
      <c r="I89" s="3">
        <v>15</v>
      </c>
    </row>
    <row r="90" spans="1:9" x14ac:dyDescent="0.2">
      <c r="A90" s="2" t="s">
        <v>86</v>
      </c>
      <c r="B90">
        <v>-19</v>
      </c>
      <c r="C90" t="s">
        <v>119</v>
      </c>
      <c r="D90" t="s">
        <v>119</v>
      </c>
      <c r="E90">
        <v>13</v>
      </c>
      <c r="F90">
        <v>-325</v>
      </c>
      <c r="G90">
        <v>49</v>
      </c>
      <c r="H90" s="3">
        <v>-197</v>
      </c>
      <c r="I90" s="3">
        <v>0</v>
      </c>
    </row>
    <row r="91" spans="1:9" x14ac:dyDescent="0.2">
      <c r="A91" s="2" t="s">
        <v>87</v>
      </c>
      <c r="B91">
        <v>514</v>
      </c>
      <c r="C91">
        <v>507</v>
      </c>
      <c r="D91" t="s">
        <v>119</v>
      </c>
      <c r="E91">
        <v>733</v>
      </c>
      <c r="F91">
        <v>700</v>
      </c>
      <c r="G91">
        <v>885</v>
      </c>
      <c r="H91" s="3">
        <v>1172</v>
      </c>
      <c r="I91" s="3">
        <v>1151</v>
      </c>
    </row>
    <row r="92" spans="1:9" x14ac:dyDescent="0.2">
      <c r="A92" s="2" t="s">
        <v>16</v>
      </c>
      <c r="B92" s="8">
        <v>-2534</v>
      </c>
      <c r="C92" s="8">
        <v>-3238</v>
      </c>
      <c r="D92" s="8">
        <v>-3223</v>
      </c>
      <c r="E92" s="8">
        <v>-4254</v>
      </c>
      <c r="F92" s="8">
        <v>-4286</v>
      </c>
      <c r="G92" s="8">
        <v>-3067</v>
      </c>
      <c r="H92" s="3">
        <v>-608</v>
      </c>
      <c r="I92" s="3">
        <v>-4014</v>
      </c>
    </row>
    <row r="93" spans="1:9" x14ac:dyDescent="0.2">
      <c r="A93" s="2" t="s">
        <v>88</v>
      </c>
      <c r="B93">
        <v>-899</v>
      </c>
      <c r="C93" s="8">
        <v>-1022</v>
      </c>
      <c r="D93" s="8">
        <v>-1133</v>
      </c>
      <c r="E93" s="8">
        <v>-1243</v>
      </c>
      <c r="F93" s="8">
        <v>-1332</v>
      </c>
      <c r="G93" s="8">
        <v>-1452</v>
      </c>
      <c r="H93" s="3">
        <v>-1638</v>
      </c>
      <c r="I93" s="3">
        <v>-1837</v>
      </c>
    </row>
    <row r="94" spans="1:9" x14ac:dyDescent="0.2">
      <c r="A94" s="2" t="s">
        <v>89</v>
      </c>
      <c r="B94" s="3"/>
      <c r="C94" s="3"/>
      <c r="D94" s="3"/>
      <c r="E94">
        <v>-84</v>
      </c>
      <c r="F94">
        <v>-50</v>
      </c>
      <c r="G94">
        <v>-58</v>
      </c>
      <c r="H94" s="3">
        <v>-136</v>
      </c>
      <c r="I94" s="3">
        <v>-151</v>
      </c>
    </row>
    <row r="95" spans="1:9" x14ac:dyDescent="0.2">
      <c r="A95" s="28" t="s">
        <v>90</v>
      </c>
      <c r="B95" s="27">
        <f t="shared" ref="B95:H95" si="14">+SUM(B87:B94)</f>
        <v>-3008</v>
      </c>
      <c r="C95" s="27">
        <f t="shared" si="14"/>
        <v>-2945</v>
      </c>
      <c r="D95" s="27">
        <f t="shared" si="14"/>
        <v>-2591</v>
      </c>
      <c r="E95" s="27">
        <f t="shared" si="14"/>
        <v>-4828</v>
      </c>
      <c r="F95" s="27">
        <f t="shared" si="14"/>
        <v>-5293</v>
      </c>
      <c r="G95" s="27">
        <f t="shared" si="14"/>
        <v>2491</v>
      </c>
      <c r="H95" s="27">
        <f t="shared" si="14"/>
        <v>-1459</v>
      </c>
      <c r="I95" s="27">
        <f>+SUM(I87:I94)</f>
        <v>-4836</v>
      </c>
    </row>
    <row r="96" spans="1:9" x14ac:dyDescent="0.2">
      <c r="A96" s="2" t="s">
        <v>91</v>
      </c>
      <c r="B96">
        <v>-83</v>
      </c>
      <c r="C96">
        <v>-105</v>
      </c>
      <c r="D96">
        <v>-20</v>
      </c>
      <c r="E96">
        <v>45</v>
      </c>
      <c r="F96">
        <v>-129</v>
      </c>
      <c r="G96">
        <v>-66</v>
      </c>
      <c r="H96" s="3">
        <v>143</v>
      </c>
      <c r="I96" s="3">
        <v>-143</v>
      </c>
    </row>
    <row r="97" spans="1:9" x14ac:dyDescent="0.2">
      <c r="A97" s="28" t="s">
        <v>92</v>
      </c>
      <c r="B97" s="27">
        <f t="shared" ref="B97:H97" si="15">+B76+B85+B95+B96</f>
        <v>-1859</v>
      </c>
      <c r="C97" s="27">
        <f t="shared" si="15"/>
        <v>-685</v>
      </c>
      <c r="D97" s="27">
        <f t="shared" si="15"/>
        <v>227</v>
      </c>
      <c r="E97" s="27">
        <f t="shared" si="15"/>
        <v>451</v>
      </c>
      <c r="F97" s="27">
        <f t="shared" si="15"/>
        <v>217</v>
      </c>
      <c r="G97" s="27">
        <f t="shared" si="15"/>
        <v>3882</v>
      </c>
      <c r="H97" s="27">
        <f t="shared" si="15"/>
        <v>1541</v>
      </c>
      <c r="I97" s="27">
        <f>+I76+I85+I95+I96</f>
        <v>-1315</v>
      </c>
    </row>
    <row r="98" spans="1:9" x14ac:dyDescent="0.2">
      <c r="A98" t="s">
        <v>93</v>
      </c>
      <c r="B98" s="8">
        <v>2220</v>
      </c>
      <c r="C98" s="8">
        <v>3852</v>
      </c>
      <c r="D98" s="8">
        <v>3138</v>
      </c>
      <c r="E98" s="8">
        <v>3808</v>
      </c>
      <c r="F98" s="8">
        <v>4249</v>
      </c>
      <c r="G98" s="8">
        <v>4466</v>
      </c>
      <c r="H98" s="3">
        <v>8348</v>
      </c>
      <c r="I98" s="3">
        <f>+H99</f>
        <v>9889</v>
      </c>
    </row>
    <row r="99" spans="1:9" ht="16" thickBot="1" x14ac:dyDescent="0.25">
      <c r="A99" s="6" t="s">
        <v>94</v>
      </c>
      <c r="B99" s="8">
        <v>3852</v>
      </c>
      <c r="C99" s="8">
        <v>3138</v>
      </c>
      <c r="D99" s="8">
        <v>3808</v>
      </c>
      <c r="E99" s="8">
        <v>4249</v>
      </c>
      <c r="F99" s="8">
        <v>4466</v>
      </c>
      <c r="G99" s="8">
        <v>8348</v>
      </c>
      <c r="H99" s="7">
        <f>+H97+H98</f>
        <v>9889</v>
      </c>
      <c r="I99" s="7">
        <f>+I97+I98</f>
        <v>8574</v>
      </c>
    </row>
    <row r="100" spans="1:9" s="12" customFormat="1" ht="16" thickTop="1" x14ac:dyDescent="0.2">
      <c r="A100" s="12" t="s">
        <v>19</v>
      </c>
      <c r="B100" s="13">
        <f>+B99-B25</f>
        <v>0</v>
      </c>
      <c r="C100" s="13">
        <f t="shared" ref="C100:H100" si="16">+C99-C25</f>
        <v>0</v>
      </c>
      <c r="D100" s="13">
        <f t="shared" si="16"/>
        <v>0</v>
      </c>
      <c r="E100" s="13">
        <f t="shared" si="16"/>
        <v>0</v>
      </c>
      <c r="F100" s="13">
        <f t="shared" si="16"/>
        <v>0</v>
      </c>
      <c r="G100" s="13">
        <f t="shared" si="16"/>
        <v>0</v>
      </c>
      <c r="H100" s="13">
        <f t="shared" si="16"/>
        <v>0</v>
      </c>
      <c r="I100" s="13">
        <f>+I99-I25</f>
        <v>0</v>
      </c>
    </row>
    <row r="101" spans="1:9" x14ac:dyDescent="0.2">
      <c r="A101" t="s">
        <v>95</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96</v>
      </c>
      <c r="B103">
        <v>53</v>
      </c>
      <c r="C103">
        <v>70</v>
      </c>
      <c r="D103">
        <v>98</v>
      </c>
      <c r="E103">
        <v>125</v>
      </c>
      <c r="F103">
        <v>153</v>
      </c>
      <c r="G103">
        <v>140</v>
      </c>
      <c r="H103" s="3">
        <v>293</v>
      </c>
      <c r="I103" s="3">
        <v>290</v>
      </c>
    </row>
    <row r="104" spans="1:9" x14ac:dyDescent="0.2">
      <c r="A104" s="11" t="s">
        <v>18</v>
      </c>
      <c r="B104" s="8">
        <v>1262</v>
      </c>
      <c r="C104">
        <v>748</v>
      </c>
      <c r="D104">
        <v>703</v>
      </c>
      <c r="E104">
        <v>529</v>
      </c>
      <c r="F104">
        <v>757</v>
      </c>
      <c r="G104" s="8">
        <v>1028</v>
      </c>
      <c r="H104" s="3">
        <v>1177</v>
      </c>
      <c r="I104" s="3">
        <v>1231</v>
      </c>
    </row>
    <row r="105" spans="1:9" x14ac:dyDescent="0.2">
      <c r="A105" s="11" t="s">
        <v>97</v>
      </c>
      <c r="B105">
        <v>206</v>
      </c>
      <c r="C105">
        <v>252</v>
      </c>
      <c r="D105">
        <v>266</v>
      </c>
      <c r="E105">
        <v>294</v>
      </c>
      <c r="F105">
        <v>160</v>
      </c>
      <c r="G105">
        <v>121</v>
      </c>
      <c r="H105" s="3">
        <v>179</v>
      </c>
      <c r="I105" s="3">
        <v>160</v>
      </c>
    </row>
    <row r="106" spans="1:9" x14ac:dyDescent="0.2">
      <c r="A106" s="11" t="s">
        <v>98</v>
      </c>
      <c r="B106">
        <v>240</v>
      </c>
      <c r="C106">
        <v>271</v>
      </c>
      <c r="D106">
        <v>300</v>
      </c>
      <c r="E106">
        <v>320</v>
      </c>
      <c r="F106">
        <v>347</v>
      </c>
      <c r="G106">
        <v>385</v>
      </c>
      <c r="H106" s="3">
        <v>438</v>
      </c>
      <c r="I106" s="3">
        <v>480</v>
      </c>
    </row>
    <row r="108" spans="1:9" x14ac:dyDescent="0.2">
      <c r="A108" s="14" t="s">
        <v>101</v>
      </c>
      <c r="B108" s="14"/>
      <c r="C108" s="14"/>
      <c r="D108" s="14"/>
      <c r="E108" s="14"/>
      <c r="F108" s="14"/>
      <c r="G108" s="14"/>
      <c r="H108" s="14"/>
      <c r="I108" s="14"/>
    </row>
    <row r="109" spans="1:9" x14ac:dyDescent="0.2">
      <c r="A109" s="29" t="s">
        <v>111</v>
      </c>
      <c r="B109" s="3"/>
      <c r="C109" s="3"/>
      <c r="D109" s="3"/>
      <c r="E109" s="3"/>
      <c r="F109" s="3"/>
      <c r="G109" s="3"/>
      <c r="H109" s="3"/>
      <c r="I109" s="3"/>
    </row>
    <row r="110" spans="1:9" x14ac:dyDescent="0.2">
      <c r="A110" s="2" t="s">
        <v>102</v>
      </c>
      <c r="B110" s="3">
        <f>+SUM(B111:B113)</f>
        <v>13740</v>
      </c>
      <c r="C110" s="3">
        <f t="shared" ref="C110:H110" si="17">+SUM(C111:C113)</f>
        <v>14764</v>
      </c>
      <c r="D110" s="3">
        <f t="shared" si="17"/>
        <v>15216</v>
      </c>
      <c r="E110" s="3">
        <f t="shared" si="17"/>
        <v>14855</v>
      </c>
      <c r="F110" s="3">
        <f t="shared" si="17"/>
        <v>15902</v>
      </c>
      <c r="G110" s="3">
        <f t="shared" si="17"/>
        <v>14484</v>
      </c>
      <c r="H110" s="3">
        <f t="shared" si="17"/>
        <v>17179</v>
      </c>
      <c r="I110" s="3">
        <f>+SUM(I111:I113)</f>
        <v>18353</v>
      </c>
    </row>
    <row r="111" spans="1:9" x14ac:dyDescent="0.2">
      <c r="A111" s="11" t="s">
        <v>115</v>
      </c>
      <c r="B111" s="8">
        <v>8506</v>
      </c>
      <c r="C111" s="8">
        <v>9299</v>
      </c>
      <c r="D111" s="8">
        <v>9684</v>
      </c>
      <c r="E111" s="8">
        <v>9322</v>
      </c>
      <c r="F111" s="8">
        <v>10045</v>
      </c>
      <c r="G111" s="8">
        <v>9329</v>
      </c>
      <c r="H111" s="8">
        <v>11644</v>
      </c>
      <c r="I111" s="8">
        <v>12228</v>
      </c>
    </row>
    <row r="112" spans="1:9" x14ac:dyDescent="0.2">
      <c r="A112" s="11" t="s">
        <v>116</v>
      </c>
      <c r="B112" s="8">
        <v>4410</v>
      </c>
      <c r="C112" s="8">
        <v>4746</v>
      </c>
      <c r="D112" s="8">
        <v>4886</v>
      </c>
      <c r="E112" s="8">
        <v>4938</v>
      </c>
      <c r="F112" s="8">
        <v>5260</v>
      </c>
      <c r="G112" s="8">
        <v>4639</v>
      </c>
      <c r="H112" s="8">
        <v>5028</v>
      </c>
      <c r="I112" s="8">
        <v>5492</v>
      </c>
    </row>
    <row r="113" spans="1:9" x14ac:dyDescent="0.2">
      <c r="A113" s="11" t="s">
        <v>117</v>
      </c>
      <c r="B113">
        <v>824</v>
      </c>
      <c r="C113">
        <v>719</v>
      </c>
      <c r="D113">
        <v>646</v>
      </c>
      <c r="E113">
        <v>595</v>
      </c>
      <c r="F113">
        <v>597</v>
      </c>
      <c r="G113">
        <v>516</v>
      </c>
      <c r="H113">
        <v>507</v>
      </c>
      <c r="I113">
        <v>633</v>
      </c>
    </row>
    <row r="114" spans="1:9" x14ac:dyDescent="0.2">
      <c r="A114" s="2" t="s">
        <v>103</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2">
      <c r="A115" s="11" t="s">
        <v>115</v>
      </c>
      <c r="B115" s="8">
        <v>4703</v>
      </c>
      <c r="C115" s="8">
        <v>5043</v>
      </c>
      <c r="D115" s="8">
        <v>5192</v>
      </c>
      <c r="E115" s="8">
        <v>5875</v>
      </c>
      <c r="F115" s="8">
        <v>6293</v>
      </c>
      <c r="G115" s="8">
        <v>5892</v>
      </c>
      <c r="H115" s="8">
        <v>6970</v>
      </c>
      <c r="I115" s="8">
        <v>7388</v>
      </c>
    </row>
    <row r="116" spans="1:9" x14ac:dyDescent="0.2">
      <c r="A116" s="11" t="s">
        <v>116</v>
      </c>
      <c r="B116" s="8">
        <v>2051</v>
      </c>
      <c r="C116" s="8">
        <v>2149</v>
      </c>
      <c r="D116" s="8">
        <v>2395</v>
      </c>
      <c r="E116" s="8">
        <v>2940</v>
      </c>
      <c r="F116" s="8">
        <v>3087</v>
      </c>
      <c r="G116" s="8">
        <v>3053</v>
      </c>
      <c r="H116" s="8">
        <v>3996</v>
      </c>
      <c r="I116" s="8">
        <v>4527</v>
      </c>
    </row>
    <row r="117" spans="1:9" x14ac:dyDescent="0.2">
      <c r="A117" s="11" t="s">
        <v>117</v>
      </c>
      <c r="B117" s="8">
        <v>372</v>
      </c>
      <c r="C117">
        <v>376</v>
      </c>
      <c r="D117">
        <v>383</v>
      </c>
      <c r="E117">
        <v>427</v>
      </c>
      <c r="F117">
        <v>432</v>
      </c>
      <c r="G117">
        <v>402</v>
      </c>
      <c r="H117">
        <v>490</v>
      </c>
      <c r="I117">
        <v>564</v>
      </c>
    </row>
    <row r="118" spans="1:9" x14ac:dyDescent="0.2">
      <c r="A118" s="2" t="s">
        <v>104</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2">
      <c r="A119" s="11" t="s">
        <v>115</v>
      </c>
      <c r="B119" s="8">
        <v>2016</v>
      </c>
      <c r="C119" s="8">
        <v>2599</v>
      </c>
      <c r="D119" s="8">
        <v>2920</v>
      </c>
      <c r="E119" s="8">
        <v>3496</v>
      </c>
      <c r="F119" s="8">
        <v>4262</v>
      </c>
      <c r="G119" s="8">
        <v>4635</v>
      </c>
      <c r="H119" s="8">
        <v>5748</v>
      </c>
      <c r="I119" s="8">
        <v>5416</v>
      </c>
    </row>
    <row r="120" spans="1:9" x14ac:dyDescent="0.2">
      <c r="A120" s="11" t="s">
        <v>116</v>
      </c>
      <c r="B120">
        <v>925</v>
      </c>
      <c r="C120" s="8">
        <v>1055</v>
      </c>
      <c r="D120" s="8">
        <v>1188</v>
      </c>
      <c r="E120" s="8">
        <v>1508</v>
      </c>
      <c r="F120" s="8">
        <v>1808</v>
      </c>
      <c r="G120" s="8">
        <v>1896</v>
      </c>
      <c r="H120" s="8">
        <v>2347</v>
      </c>
      <c r="I120" s="8">
        <v>1938</v>
      </c>
    </row>
    <row r="121" spans="1:9" x14ac:dyDescent="0.2">
      <c r="A121" s="11" t="s">
        <v>117</v>
      </c>
      <c r="B121">
        <v>126</v>
      </c>
      <c r="C121">
        <v>131</v>
      </c>
      <c r="D121">
        <v>129</v>
      </c>
      <c r="E121">
        <v>130</v>
      </c>
      <c r="F121">
        <v>138</v>
      </c>
      <c r="G121">
        <v>148</v>
      </c>
      <c r="H121">
        <v>195</v>
      </c>
      <c r="I121">
        <v>193</v>
      </c>
    </row>
    <row r="122" spans="1:9" x14ac:dyDescent="0.2">
      <c r="A122" s="2" t="s">
        <v>108</v>
      </c>
      <c r="B122" s="3">
        <f t="shared" ref="B122:C122" si="32">+SUM(B123:B125)</f>
        <v>4653</v>
      </c>
      <c r="C122" s="3">
        <f t="shared" si="32"/>
        <v>4317</v>
      </c>
      <c r="D122" s="3">
        <f t="shared" ref="D122" si="33">+SUM(D123:D125)</f>
        <v>4737</v>
      </c>
      <c r="E122" s="3">
        <f t="shared" ref="E122" si="34">+SUM(E123:E125)</f>
        <v>5166</v>
      </c>
      <c r="F122" s="3">
        <f t="shared" ref="F122" si="35">+SUM(F123:F125)</f>
        <v>5254</v>
      </c>
      <c r="G122" s="3">
        <f t="shared" ref="G122" si="36">+SUM(G123:G125)</f>
        <v>5028</v>
      </c>
      <c r="H122" s="3">
        <f t="shared" ref="H122" si="37">+SUM(H123:H125)</f>
        <v>5343</v>
      </c>
      <c r="I122" s="3">
        <f>+SUM(I123:I125)</f>
        <v>5955</v>
      </c>
    </row>
    <row r="123" spans="1:9" x14ac:dyDescent="0.2">
      <c r="A123" s="11" t="s">
        <v>115</v>
      </c>
      <c r="B123">
        <v>3093</v>
      </c>
      <c r="C123" s="8">
        <v>2930</v>
      </c>
      <c r="D123" s="8">
        <v>3285</v>
      </c>
      <c r="E123" s="8">
        <v>3575</v>
      </c>
      <c r="F123" s="8">
        <v>3622</v>
      </c>
      <c r="G123" s="8">
        <v>3449</v>
      </c>
      <c r="H123" s="8">
        <v>3659</v>
      </c>
      <c r="I123" s="8">
        <v>4111</v>
      </c>
    </row>
    <row r="124" spans="1:9" x14ac:dyDescent="0.2">
      <c r="A124" s="11" t="s">
        <v>116</v>
      </c>
      <c r="B124">
        <v>1250</v>
      </c>
      <c r="C124" s="8">
        <v>1117</v>
      </c>
      <c r="D124" s="8">
        <v>1185</v>
      </c>
      <c r="E124" s="8">
        <v>1347</v>
      </c>
      <c r="F124" s="8">
        <v>1395</v>
      </c>
      <c r="G124" s="8">
        <v>1365</v>
      </c>
      <c r="H124" s="8">
        <v>1494</v>
      </c>
      <c r="I124" s="8">
        <v>1610</v>
      </c>
    </row>
    <row r="125" spans="1:9" x14ac:dyDescent="0.2">
      <c r="A125" s="11" t="s">
        <v>117</v>
      </c>
      <c r="B125">
        <v>310</v>
      </c>
      <c r="C125">
        <v>270</v>
      </c>
      <c r="D125">
        <v>267</v>
      </c>
      <c r="E125">
        <v>244</v>
      </c>
      <c r="F125">
        <v>237</v>
      </c>
      <c r="G125">
        <v>214</v>
      </c>
      <c r="H125">
        <v>190</v>
      </c>
      <c r="I125">
        <v>234</v>
      </c>
    </row>
    <row r="126" spans="1:9" x14ac:dyDescent="0.2">
      <c r="A126" s="2" t="s">
        <v>109</v>
      </c>
      <c r="B126">
        <v>115</v>
      </c>
      <c r="C126">
        <v>73</v>
      </c>
      <c r="D126">
        <v>73</v>
      </c>
      <c r="E126">
        <v>88</v>
      </c>
      <c r="F126">
        <v>42</v>
      </c>
      <c r="G126">
        <v>30</v>
      </c>
      <c r="H126" s="3">
        <v>25</v>
      </c>
      <c r="I126" s="3">
        <v>102</v>
      </c>
    </row>
    <row r="127" spans="1:9" x14ac:dyDescent="0.2">
      <c r="A127" s="4" t="s">
        <v>105</v>
      </c>
      <c r="B127" s="5">
        <f>+B110+B114+B118+B122+B126</f>
        <v>28701</v>
      </c>
      <c r="C127" s="5">
        <f>+C110+C114+C118+C122+C126</f>
        <v>30507</v>
      </c>
      <c r="D127" s="5">
        <f t="shared" ref="D127:I127" si="38">+D110+D114+D118+D122+D126</f>
        <v>32233</v>
      </c>
      <c r="E127" s="5">
        <f t="shared" si="38"/>
        <v>34485</v>
      </c>
      <c r="F127" s="5">
        <f t="shared" si="38"/>
        <v>37218</v>
      </c>
      <c r="G127" s="5">
        <f t="shared" si="38"/>
        <v>35568</v>
      </c>
      <c r="H127" s="5">
        <f t="shared" si="38"/>
        <v>42293</v>
      </c>
      <c r="I127" s="5">
        <f t="shared" si="38"/>
        <v>44436</v>
      </c>
    </row>
    <row r="128" spans="1:9" x14ac:dyDescent="0.2">
      <c r="A128" s="2" t="s">
        <v>106</v>
      </c>
      <c r="B128" s="8">
        <v>1982</v>
      </c>
      <c r="C128" s="8">
        <v>1955</v>
      </c>
      <c r="D128" s="8">
        <v>2042</v>
      </c>
      <c r="E128" s="8">
        <v>1886</v>
      </c>
      <c r="F128" s="8">
        <v>1906</v>
      </c>
      <c r="G128" s="8">
        <v>1846</v>
      </c>
      <c r="H128" s="3">
        <v>2205</v>
      </c>
      <c r="I128" s="3">
        <v>2346</v>
      </c>
    </row>
    <row r="129" spans="1:9" x14ac:dyDescent="0.2">
      <c r="A129" s="2" t="s">
        <v>110</v>
      </c>
      <c r="B129">
        <v>-82</v>
      </c>
      <c r="C129">
        <v>-86</v>
      </c>
      <c r="D129">
        <v>75</v>
      </c>
      <c r="E129">
        <v>26</v>
      </c>
      <c r="F129">
        <v>-7</v>
      </c>
      <c r="G129">
        <v>-11</v>
      </c>
      <c r="H129" s="3">
        <v>40</v>
      </c>
      <c r="I129" s="3">
        <v>-72</v>
      </c>
    </row>
    <row r="130" spans="1:9" ht="16" thickBot="1" x14ac:dyDescent="0.25">
      <c r="A130" s="6" t="s">
        <v>107</v>
      </c>
      <c r="B130" s="7">
        <f>+SUM(B127:B129)</f>
        <v>30601</v>
      </c>
      <c r="C130" s="7">
        <f>+SUM(C127:C129)</f>
        <v>32376</v>
      </c>
      <c r="D130" s="7">
        <f t="shared" ref="D130:H130" si="39">+SUM(D127:D129)</f>
        <v>34350</v>
      </c>
      <c r="E130" s="7">
        <f t="shared" si="39"/>
        <v>36397</v>
      </c>
      <c r="F130" s="7">
        <f t="shared" si="39"/>
        <v>39117</v>
      </c>
      <c r="G130" s="7">
        <f t="shared" si="39"/>
        <v>37403</v>
      </c>
      <c r="H130" s="7">
        <f t="shared" si="39"/>
        <v>44538</v>
      </c>
      <c r="I130" s="7">
        <f>+SUM(I127:I129)</f>
        <v>46710</v>
      </c>
    </row>
    <row r="131" spans="1:9" s="12" customFormat="1" ht="16" thickTop="1" x14ac:dyDescent="0.2">
      <c r="A131" s="12" t="s">
        <v>113</v>
      </c>
      <c r="B131" s="13">
        <f>+B130-B2</f>
        <v>0</v>
      </c>
      <c r="C131" s="13">
        <f>+C130-C2</f>
        <v>0</v>
      </c>
      <c r="D131" s="13">
        <f t="shared" ref="D131:I131" si="40">+D130-D2</f>
        <v>0</v>
      </c>
      <c r="E131" s="13">
        <f t="shared" si="40"/>
        <v>0</v>
      </c>
      <c r="F131" s="13">
        <f t="shared" si="40"/>
        <v>0</v>
      </c>
      <c r="G131" s="13">
        <f t="shared" si="40"/>
        <v>0</v>
      </c>
      <c r="H131" s="13">
        <f t="shared" si="40"/>
        <v>0</v>
      </c>
      <c r="I131" s="13">
        <f t="shared" si="40"/>
        <v>0</v>
      </c>
    </row>
    <row r="132" spans="1:9" x14ac:dyDescent="0.2">
      <c r="A132" s="1" t="s">
        <v>112</v>
      </c>
    </row>
    <row r="133" spans="1:9" x14ac:dyDescent="0.2">
      <c r="A133" s="2" t="s">
        <v>102</v>
      </c>
      <c r="B133" s="8">
        <v>3645</v>
      </c>
      <c r="C133" s="8">
        <v>3763</v>
      </c>
      <c r="D133" s="8">
        <v>3875</v>
      </c>
      <c r="E133" s="8">
        <v>3600</v>
      </c>
      <c r="F133" s="8">
        <v>3925</v>
      </c>
      <c r="G133" s="8">
        <v>2899</v>
      </c>
      <c r="H133" s="3">
        <v>5089</v>
      </c>
      <c r="I133" s="3">
        <v>5114</v>
      </c>
    </row>
    <row r="134" spans="1:9" x14ac:dyDescent="0.2">
      <c r="A134" s="2" t="s">
        <v>103</v>
      </c>
      <c r="B134" s="8">
        <v>1524</v>
      </c>
      <c r="C134" s="8">
        <v>1787</v>
      </c>
      <c r="D134" s="8">
        <v>1507</v>
      </c>
      <c r="E134" s="8">
        <v>1587</v>
      </c>
      <c r="F134" s="8">
        <v>1995</v>
      </c>
      <c r="G134" s="8">
        <v>1541</v>
      </c>
      <c r="H134" s="3">
        <v>2435</v>
      </c>
      <c r="I134" s="3">
        <v>3293</v>
      </c>
    </row>
    <row r="135" spans="1:9" x14ac:dyDescent="0.2">
      <c r="A135" s="2" t="s">
        <v>104</v>
      </c>
      <c r="B135">
        <v>993</v>
      </c>
      <c r="C135" s="8">
        <v>1372</v>
      </c>
      <c r="D135" s="8">
        <v>1507</v>
      </c>
      <c r="E135" s="8">
        <v>1807</v>
      </c>
      <c r="F135" s="8">
        <v>2376</v>
      </c>
      <c r="G135" s="8">
        <v>2490</v>
      </c>
      <c r="H135" s="3">
        <v>3243</v>
      </c>
      <c r="I135" s="3">
        <v>2365</v>
      </c>
    </row>
    <row r="136" spans="1:9" x14ac:dyDescent="0.2">
      <c r="A136" s="2" t="s">
        <v>108</v>
      </c>
      <c r="B136" s="3">
        <v>918</v>
      </c>
      <c r="C136" s="8">
        <v>1002</v>
      </c>
      <c r="D136">
        <v>980</v>
      </c>
      <c r="E136" s="8">
        <v>1189</v>
      </c>
      <c r="F136" s="8">
        <v>1323</v>
      </c>
      <c r="G136" s="8">
        <v>1184</v>
      </c>
      <c r="H136" s="3">
        <v>1530</v>
      </c>
      <c r="I136" s="3">
        <v>1896</v>
      </c>
    </row>
    <row r="137" spans="1:9" x14ac:dyDescent="0.2">
      <c r="A137" s="2" t="s">
        <v>109</v>
      </c>
      <c r="B137" s="3">
        <v>-2263</v>
      </c>
      <c r="C137">
        <v>-2596</v>
      </c>
      <c r="D137">
        <v>-2677</v>
      </c>
      <c r="E137">
        <v>-2658</v>
      </c>
      <c r="F137">
        <v>-3262</v>
      </c>
      <c r="G137">
        <v>-3468</v>
      </c>
      <c r="H137" s="3">
        <v>-3656</v>
      </c>
      <c r="I137" s="3">
        <v>-4262</v>
      </c>
    </row>
    <row r="138" spans="1:9" x14ac:dyDescent="0.2">
      <c r="A138" s="4" t="s">
        <v>105</v>
      </c>
      <c r="B138" s="5">
        <f t="shared" ref="B138:I138" si="41">+SUM(B133:B137)</f>
        <v>4817</v>
      </c>
      <c r="C138" s="5">
        <f t="shared" si="41"/>
        <v>5328</v>
      </c>
      <c r="D138" s="5">
        <f t="shared" si="41"/>
        <v>5192</v>
      </c>
      <c r="E138" s="5">
        <f t="shared" si="41"/>
        <v>5525</v>
      </c>
      <c r="F138" s="5">
        <f t="shared" si="41"/>
        <v>6357</v>
      </c>
      <c r="G138" s="5">
        <f t="shared" si="41"/>
        <v>4646</v>
      </c>
      <c r="H138" s="5">
        <f t="shared" si="41"/>
        <v>8641</v>
      </c>
      <c r="I138" s="5">
        <f t="shared" si="41"/>
        <v>8406</v>
      </c>
    </row>
    <row r="139" spans="1:9" x14ac:dyDescent="0.2">
      <c r="A139" s="2" t="s">
        <v>106</v>
      </c>
      <c r="B139">
        <v>517</v>
      </c>
      <c r="C139">
        <v>487</v>
      </c>
      <c r="D139">
        <v>477</v>
      </c>
      <c r="E139">
        <v>310</v>
      </c>
      <c r="F139">
        <v>303</v>
      </c>
      <c r="G139">
        <v>297</v>
      </c>
      <c r="H139" s="3">
        <v>543</v>
      </c>
      <c r="I139" s="3">
        <v>669</v>
      </c>
    </row>
    <row r="140" spans="1:9" x14ac:dyDescent="0.2">
      <c r="A140" s="2" t="s">
        <v>110</v>
      </c>
      <c r="B140" s="3">
        <v>-1101</v>
      </c>
      <c r="C140" s="3">
        <v>-1173</v>
      </c>
      <c r="D140" s="3">
        <v>-724</v>
      </c>
      <c r="E140" s="8">
        <v>-1456</v>
      </c>
      <c r="F140" s="8">
        <v>-1810</v>
      </c>
      <c r="G140" s="8">
        <v>-1967</v>
      </c>
      <c r="H140" s="3">
        <v>-2261</v>
      </c>
      <c r="I140" s="3">
        <v>-2219</v>
      </c>
    </row>
    <row r="141" spans="1:9" ht="16" thickBot="1" x14ac:dyDescent="0.25">
      <c r="A141" s="6" t="s">
        <v>114</v>
      </c>
      <c r="B141" s="7">
        <f t="shared" ref="B141" si="42">+SUM(B138:B140)</f>
        <v>4233</v>
      </c>
      <c r="C141" s="7">
        <f t="shared" ref="C141" si="43">+SUM(C138:C140)</f>
        <v>4642</v>
      </c>
      <c r="D141" s="7">
        <f t="shared" ref="D141" si="44">+SUM(D138:D140)</f>
        <v>4945</v>
      </c>
      <c r="E141" s="7">
        <f t="shared" ref="E141" si="45">+SUM(E138:E140)</f>
        <v>4379</v>
      </c>
      <c r="F141" s="7">
        <f t="shared" ref="F141" si="46">+SUM(F138:F140)</f>
        <v>4850</v>
      </c>
      <c r="G141" s="7">
        <f t="shared" ref="G141" si="47">+SUM(G138:G140)</f>
        <v>2976</v>
      </c>
      <c r="H141" s="7">
        <f>+SUM(H138:H140)</f>
        <v>6923</v>
      </c>
      <c r="I141" s="7">
        <f>+SUM(I138:I140)</f>
        <v>6856</v>
      </c>
    </row>
    <row r="142" spans="1:9" s="12" customFormat="1" ht="16" thickTop="1" x14ac:dyDescent="0.2">
      <c r="A142" s="12" t="s">
        <v>113</v>
      </c>
      <c r="B142" s="13">
        <f>+B141-B10-B8</f>
        <v>0</v>
      </c>
      <c r="C142" s="13">
        <f t="shared" ref="C142:G142" si="48">+C141-C10-C8</f>
        <v>0</v>
      </c>
      <c r="D142" s="13">
        <f t="shared" si="48"/>
        <v>0</v>
      </c>
      <c r="E142" s="13">
        <f t="shared" si="48"/>
        <v>0</v>
      </c>
      <c r="F142" s="13">
        <f t="shared" si="48"/>
        <v>0</v>
      </c>
      <c r="G142" s="13">
        <f t="shared" si="48"/>
        <v>0</v>
      </c>
      <c r="H142" s="13">
        <f>+H141-H10-H8</f>
        <v>0</v>
      </c>
      <c r="I142" s="13">
        <f>+I141-I10-I8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Haleema Maqsood (Student)</cp:lastModifiedBy>
  <dcterms:created xsi:type="dcterms:W3CDTF">2020-05-20T17:26:08Z</dcterms:created>
  <dcterms:modified xsi:type="dcterms:W3CDTF">2024-11-11T13:14:26Z</dcterms:modified>
</cp:coreProperties>
</file>