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ziz\OneDrive\Documents\Job-Hunting\Job Simulation\Quill Capital Partners\"/>
    </mc:Choice>
  </mc:AlternateContent>
  <xr:revisionPtr revIDLastSave="0" documentId="8_{817CE27E-EF1A-4876-965C-CD277A511F64}" xr6:coauthVersionLast="47" xr6:coauthVersionMax="47" xr10:uidLastSave="{00000000-0000-0000-0000-000000000000}"/>
  <bookViews>
    <workbookView xWindow="-108" yWindow="-108" windowWidth="23256" windowHeight="12456" activeTab="1" xr2:uid="{DED593A6-F494-46BD-964E-1F90F61F9D65}"/>
  </bookViews>
  <sheets>
    <sheet name="Opening Balance Journal Entry" sheetId="1" r:id="rId1"/>
    <sheet name="Journal Entry During December" sheetId="2" r:id="rId2"/>
    <sheet name="Account Ledger" sheetId="4" r:id="rId3"/>
    <sheet name="Trial Balanc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U20" i="4" s="1"/>
  <c r="D13" i="1"/>
  <c r="C14" i="1"/>
  <c r="E12" i="3"/>
  <c r="D9" i="3"/>
  <c r="D5" i="3"/>
  <c r="D19" i="3"/>
  <c r="D15" i="3"/>
  <c r="D16" i="3"/>
  <c r="D17" i="3"/>
  <c r="D20" i="3"/>
  <c r="E11" i="3"/>
  <c r="D10" i="3"/>
  <c r="D7" i="3"/>
  <c r="D6" i="3"/>
  <c r="C5" i="3" a="1"/>
  <c r="C5" i="3" s="1"/>
  <c r="X17" i="4"/>
  <c r="X16" i="4"/>
  <c r="X15" i="4"/>
  <c r="X14" i="4"/>
  <c r="X13" i="4"/>
  <c r="AB5" i="4"/>
  <c r="X8" i="4" s="1"/>
  <c r="E14" i="3" s="1"/>
  <c r="Q20" i="4"/>
  <c r="U13" i="4"/>
  <c r="Q16" i="4" s="1"/>
  <c r="U7" i="4"/>
  <c r="U6" i="4"/>
  <c r="Q5" i="4"/>
  <c r="U5" i="4"/>
  <c r="L19" i="4"/>
  <c r="K21" i="4" s="1"/>
  <c r="L13" i="4"/>
  <c r="L12" i="4"/>
  <c r="L6" i="4"/>
  <c r="L8" i="4" s="1"/>
  <c r="D8" i="3" s="1"/>
  <c r="L5" i="4"/>
  <c r="D24" i="4"/>
  <c r="G15" i="4"/>
  <c r="D16" i="4"/>
  <c r="D23" i="2"/>
  <c r="D15" i="2"/>
  <c r="D9" i="2"/>
  <c r="D7" i="2"/>
  <c r="X19" i="4" l="1"/>
  <c r="K15" i="4"/>
  <c r="D24" i="3"/>
  <c r="Q22" i="4"/>
  <c r="E13" i="3"/>
  <c r="E2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<sst xmlns="http://schemas.openxmlformats.org/spreadsheetml/2006/main" count="126" uniqueCount="58">
  <si>
    <t xml:space="preserve">Account </t>
  </si>
  <si>
    <t xml:space="preserve">Debit </t>
  </si>
  <si>
    <t>Credit</t>
  </si>
  <si>
    <t xml:space="preserve">Cash </t>
  </si>
  <si>
    <t xml:space="preserve">A/c Receivable </t>
  </si>
  <si>
    <t>Prepaid Rent</t>
  </si>
  <si>
    <t>Supplies</t>
  </si>
  <si>
    <t xml:space="preserve">Equipment </t>
  </si>
  <si>
    <t>Trucks</t>
  </si>
  <si>
    <t>A/c Payable</t>
  </si>
  <si>
    <t>Common Stock</t>
  </si>
  <si>
    <t>Cash received</t>
  </si>
  <si>
    <t xml:space="preserve">Revenue </t>
  </si>
  <si>
    <t>A/c Receivables</t>
  </si>
  <si>
    <t>Supplies Purchase</t>
  </si>
  <si>
    <t xml:space="preserve">A/c Payable </t>
  </si>
  <si>
    <t xml:space="preserve">A/c Receivables </t>
  </si>
  <si>
    <t xml:space="preserve"> Equipment Repair</t>
  </si>
  <si>
    <t>Paid Salaries</t>
  </si>
  <si>
    <t>Cash</t>
  </si>
  <si>
    <t xml:space="preserve">Utilities </t>
  </si>
  <si>
    <t>Miscellanous Expenses</t>
  </si>
  <si>
    <t>Rent Adjustment</t>
  </si>
  <si>
    <t xml:space="preserve">Cash Account </t>
  </si>
  <si>
    <t xml:space="preserve">Opening Balance </t>
  </si>
  <si>
    <t>Paid Creditors</t>
  </si>
  <si>
    <t xml:space="preserve">Salaries </t>
  </si>
  <si>
    <t>Utilities</t>
  </si>
  <si>
    <t>Misc Expenses</t>
  </si>
  <si>
    <t>Dividends</t>
  </si>
  <si>
    <t xml:space="preserve">A/c Receivables Account </t>
  </si>
  <si>
    <t>Billing</t>
  </si>
  <si>
    <t>Balance:</t>
  </si>
  <si>
    <t>Collected</t>
  </si>
  <si>
    <t xml:space="preserve">Prepaid Rent Account </t>
  </si>
  <si>
    <t>Adjustment</t>
  </si>
  <si>
    <t xml:space="preserve">Supplies Account </t>
  </si>
  <si>
    <t xml:space="preserve">Credit </t>
  </si>
  <si>
    <t>Purchase</t>
  </si>
  <si>
    <t xml:space="preserve">Equipment  Account </t>
  </si>
  <si>
    <t>Repair Expense</t>
  </si>
  <si>
    <t xml:space="preserve">Truck  Account </t>
  </si>
  <si>
    <t>Balance :</t>
  </si>
  <si>
    <t xml:space="preserve">A/c Payables Account </t>
  </si>
  <si>
    <t>Paid</t>
  </si>
  <si>
    <t>Repair</t>
  </si>
  <si>
    <t xml:space="preserve">Common Stock  Account </t>
  </si>
  <si>
    <t xml:space="preserve">Retained Earnings Account </t>
  </si>
  <si>
    <t>Total</t>
  </si>
  <si>
    <t xml:space="preserve">Revenue Account </t>
  </si>
  <si>
    <t xml:space="preserve">Expense Account </t>
  </si>
  <si>
    <t>Salaries</t>
  </si>
  <si>
    <t>Misc Exp</t>
  </si>
  <si>
    <t>Rent</t>
  </si>
  <si>
    <t>Retained Earnings</t>
  </si>
  <si>
    <t>Misc Expense</t>
  </si>
  <si>
    <t>Cash Dividend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</si>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</sst>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DLaM Display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C5C1-E3B6-462D-B84F-3005507C2128}">
  <dimension ref="B4:D14"/>
  <sheetViews>
    <sheetView topLeftCell="A2" workbookViewId="0">
      <selection activeCell="D15" sqref="D15"/>
    </sheetView>
  </sheetViews>
  <sheetFormatPr defaultRowHeight="14.4" x14ac:dyDescent="0.3"/>
  <cols>
    <col min="2" max="2" width="13" customWidth="1"/>
    <col min="3" max="3" width="9.88671875" customWidth="1"/>
  </cols>
  <sheetData>
    <row r="4" spans="2:4" ht="15.6" x14ac:dyDescent="0.35">
      <c r="B4" s="1" t="s">
        <v>0</v>
      </c>
      <c r="C4" s="1" t="s">
        <v>1</v>
      </c>
      <c r="D4" s="1" t="s">
        <v>2</v>
      </c>
    </row>
    <row r="5" spans="2:4" x14ac:dyDescent="0.3">
      <c r="B5" t="s">
        <v>3</v>
      </c>
      <c r="C5">
        <v>5000</v>
      </c>
    </row>
    <row r="6" spans="2:4" x14ac:dyDescent="0.3">
      <c r="B6" t="s">
        <v>4</v>
      </c>
      <c r="C6">
        <v>2000</v>
      </c>
    </row>
    <row r="7" spans="2:4" x14ac:dyDescent="0.3">
      <c r="B7" t="s">
        <v>5</v>
      </c>
      <c r="C7">
        <v>1500</v>
      </c>
    </row>
    <row r="8" spans="2:4" x14ac:dyDescent="0.3">
      <c r="B8" t="s">
        <v>6</v>
      </c>
      <c r="C8">
        <v>850</v>
      </c>
    </row>
    <row r="9" spans="2:4" x14ac:dyDescent="0.3">
      <c r="B9" t="s">
        <v>7</v>
      </c>
      <c r="C9">
        <v>6000</v>
      </c>
    </row>
    <row r="10" spans="2:4" x14ac:dyDescent="0.3">
      <c r="B10" t="s">
        <v>8</v>
      </c>
      <c r="C10">
        <v>15000</v>
      </c>
    </row>
    <row r="11" spans="2:4" x14ac:dyDescent="0.3">
      <c r="B11" t="s">
        <v>9</v>
      </c>
      <c r="D11">
        <v>2500</v>
      </c>
    </row>
    <row r="12" spans="2:4" x14ac:dyDescent="0.3">
      <c r="B12" t="s">
        <v>10</v>
      </c>
      <c r="D12">
        <v>20000</v>
      </c>
    </row>
    <row r="13" spans="2:4" x14ac:dyDescent="0.3">
      <c r="B13" t="s">
        <v>57</v>
      </c>
      <c r="D13">
        <f>7850</f>
        <v>7850</v>
      </c>
    </row>
    <row r="14" spans="2:4" ht="15.6" x14ac:dyDescent="0.35">
      <c r="B14" s="1" t="s">
        <v>48</v>
      </c>
      <c r="C14">
        <f>SUM(C5:C10)</f>
        <v>30350</v>
      </c>
      <c r="D14">
        <f>SUM(D11:D13)</f>
        <v>30350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96D13-D13E-42AA-9C16-C44B2A283F03}">
  <dimension ref="A5:D27"/>
  <sheetViews>
    <sheetView tabSelected="1" topLeftCell="A4" workbookViewId="0">
      <selection activeCell="B15" sqref="B15"/>
    </sheetView>
  </sheetViews>
  <sheetFormatPr defaultRowHeight="14.4" x14ac:dyDescent="0.3"/>
  <cols>
    <col min="2" max="2" width="19.44140625" customWidth="1"/>
    <col min="3" max="3" width="9" customWidth="1"/>
    <col min="4" max="4" width="12.21875" customWidth="1"/>
  </cols>
  <sheetData>
    <row r="5" spans="1:4" ht="15.6" x14ac:dyDescent="0.35">
      <c r="B5" s="1" t="s">
        <v>0</v>
      </c>
      <c r="C5" s="1" t="s">
        <v>1</v>
      </c>
      <c r="D5" s="1" t="s">
        <v>2</v>
      </c>
    </row>
    <row r="6" spans="1:4" x14ac:dyDescent="0.3">
      <c r="A6">
        <v>1</v>
      </c>
      <c r="B6" t="s">
        <v>11</v>
      </c>
      <c r="C6" s="2">
        <v>4500</v>
      </c>
      <c r="D6" s="2"/>
    </row>
    <row r="7" spans="1:4" x14ac:dyDescent="0.3">
      <c r="B7" t="s">
        <v>12</v>
      </c>
      <c r="C7" s="2"/>
      <c r="D7" s="2">
        <f>C6</f>
        <v>4500</v>
      </c>
    </row>
    <row r="8" spans="1:4" x14ac:dyDescent="0.3">
      <c r="A8">
        <v>2</v>
      </c>
      <c r="B8" t="s">
        <v>15</v>
      </c>
      <c r="C8" s="2">
        <v>500</v>
      </c>
    </row>
    <row r="9" spans="1:4" x14ac:dyDescent="0.3">
      <c r="B9" t="s">
        <v>3</v>
      </c>
      <c r="D9" s="2">
        <f>C8</f>
        <v>500</v>
      </c>
    </row>
    <row r="10" spans="1:4" x14ac:dyDescent="0.3">
      <c r="A10">
        <v>3</v>
      </c>
      <c r="B10" t="s">
        <v>16</v>
      </c>
      <c r="C10" s="2">
        <v>5200</v>
      </c>
      <c r="D10" s="2"/>
    </row>
    <row r="11" spans="1:4" x14ac:dyDescent="0.3">
      <c r="B11" t="s">
        <v>12</v>
      </c>
      <c r="C11" s="2"/>
      <c r="D11" s="2">
        <v>5200</v>
      </c>
    </row>
    <row r="12" spans="1:4" x14ac:dyDescent="0.3">
      <c r="A12">
        <v>4</v>
      </c>
      <c r="B12" t="s">
        <v>14</v>
      </c>
      <c r="C12" s="2">
        <v>650</v>
      </c>
      <c r="D12" s="2"/>
    </row>
    <row r="13" spans="1:4" x14ac:dyDescent="0.3">
      <c r="B13" t="s">
        <v>15</v>
      </c>
      <c r="C13" s="2"/>
      <c r="D13" s="2">
        <v>650</v>
      </c>
    </row>
    <row r="14" spans="1:4" x14ac:dyDescent="0.3">
      <c r="A14">
        <v>5</v>
      </c>
      <c r="B14" t="s">
        <v>19</v>
      </c>
      <c r="C14" s="2">
        <v>6000</v>
      </c>
      <c r="D14" s="2"/>
    </row>
    <row r="15" spans="1:4" x14ac:dyDescent="0.3">
      <c r="B15" t="s">
        <v>16</v>
      </c>
      <c r="C15" s="2"/>
      <c r="D15" s="2">
        <f>C14</f>
        <v>6000</v>
      </c>
    </row>
    <row r="16" spans="1:4" x14ac:dyDescent="0.3">
      <c r="A16">
        <v>6</v>
      </c>
      <c r="B16" t="s">
        <v>17</v>
      </c>
      <c r="C16" s="2">
        <v>850</v>
      </c>
      <c r="D16" s="2"/>
    </row>
    <row r="17" spans="1:4" x14ac:dyDescent="0.3">
      <c r="B17" t="s">
        <v>15</v>
      </c>
      <c r="C17" s="2"/>
      <c r="D17" s="2">
        <v>850</v>
      </c>
    </row>
    <row r="18" spans="1:4" x14ac:dyDescent="0.3">
      <c r="A18">
        <v>7</v>
      </c>
      <c r="B18" t="s">
        <v>18</v>
      </c>
      <c r="C18" s="2">
        <v>2700</v>
      </c>
      <c r="D18" s="2"/>
    </row>
    <row r="19" spans="1:4" x14ac:dyDescent="0.3">
      <c r="B19" t="s">
        <v>19</v>
      </c>
      <c r="C19" s="2"/>
      <c r="D19" s="2">
        <v>2700</v>
      </c>
    </row>
    <row r="20" spans="1:4" x14ac:dyDescent="0.3">
      <c r="A20">
        <v>8</v>
      </c>
      <c r="B20" t="s">
        <v>20</v>
      </c>
      <c r="C20" s="2">
        <v>280</v>
      </c>
      <c r="D20" s="2"/>
    </row>
    <row r="21" spans="1:4" x14ac:dyDescent="0.3">
      <c r="B21" t="s">
        <v>19</v>
      </c>
      <c r="C21" s="2"/>
      <c r="D21" s="2">
        <v>280</v>
      </c>
    </row>
    <row r="22" spans="1:4" x14ac:dyDescent="0.3">
      <c r="A22">
        <v>9</v>
      </c>
      <c r="B22" t="s">
        <v>21</v>
      </c>
      <c r="C22" s="2">
        <v>350</v>
      </c>
      <c r="D22" s="2"/>
    </row>
    <row r="23" spans="1:4" x14ac:dyDescent="0.3">
      <c r="B23" t="s">
        <v>19</v>
      </c>
      <c r="C23" s="2"/>
      <c r="D23" s="2">
        <f>C22</f>
        <v>350</v>
      </c>
    </row>
    <row r="24" spans="1:4" x14ac:dyDescent="0.3">
      <c r="A24">
        <v>10</v>
      </c>
      <c r="B24" t="s">
        <v>56</v>
      </c>
      <c r="C24" s="2">
        <v>550</v>
      </c>
      <c r="D24" s="2"/>
    </row>
    <row r="25" spans="1:4" x14ac:dyDescent="0.3">
      <c r="B25" t="s">
        <v>19</v>
      </c>
      <c r="C25" s="2"/>
      <c r="D25" s="2">
        <v>550</v>
      </c>
    </row>
    <row r="26" spans="1:4" x14ac:dyDescent="0.3">
      <c r="A26">
        <v>11</v>
      </c>
      <c r="B26" t="s">
        <v>22</v>
      </c>
      <c r="C26" s="2">
        <v>500</v>
      </c>
      <c r="D26" s="2"/>
    </row>
    <row r="27" spans="1:4" x14ac:dyDescent="0.3">
      <c r="B27" t="s">
        <v>5</v>
      </c>
      <c r="C27" s="2"/>
      <c r="D27" s="2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3E5F8-6DBE-4FAA-ADC7-0CB1F9D747BE}">
  <dimension ref="B3:AB24"/>
  <sheetViews>
    <sheetView workbookViewId="0">
      <selection activeCell="L13" sqref="L13"/>
    </sheetView>
  </sheetViews>
  <sheetFormatPr defaultRowHeight="14.4" x14ac:dyDescent="0.3"/>
  <cols>
    <col min="2" max="2" width="12.33203125" customWidth="1"/>
    <col min="3" max="3" width="11.44140625" bestFit="1" customWidth="1"/>
    <col min="4" max="4" width="10.44140625" bestFit="1" customWidth="1"/>
    <col min="6" max="6" width="11.6640625" customWidth="1"/>
    <col min="7" max="8" width="10.44140625" bestFit="1" customWidth="1"/>
    <col min="11" max="11" width="9.44140625" customWidth="1"/>
    <col min="12" max="12" width="11.44140625" bestFit="1" customWidth="1"/>
    <col min="17" max="17" width="11.44140625" bestFit="1" customWidth="1"/>
    <col min="18" max="18" width="8.88671875" customWidth="1"/>
    <col min="21" max="21" width="11.44140625" bestFit="1" customWidth="1"/>
    <col min="24" max="24" width="10.44140625" bestFit="1" customWidth="1"/>
    <col min="27" max="27" width="13.33203125" customWidth="1"/>
    <col min="28" max="28" width="10.44140625" bestFit="1" customWidth="1"/>
  </cols>
  <sheetData>
    <row r="3" spans="2:28" ht="15.6" x14ac:dyDescent="0.35">
      <c r="C3" s="5" t="s">
        <v>23</v>
      </c>
      <c r="D3" s="5"/>
      <c r="K3" s="5" t="s">
        <v>36</v>
      </c>
      <c r="L3" s="5"/>
      <c r="Q3" s="5" t="s">
        <v>43</v>
      </c>
      <c r="R3" s="5"/>
      <c r="S3" s="5"/>
      <c r="X3" s="5" t="s">
        <v>49</v>
      </c>
      <c r="Y3" s="5"/>
      <c r="Z3" s="5"/>
    </row>
    <row r="4" spans="2:28" ht="15.6" x14ac:dyDescent="0.35">
      <c r="B4" s="1" t="s">
        <v>1</v>
      </c>
      <c r="F4" s="1" t="s">
        <v>37</v>
      </c>
      <c r="J4" s="1" t="s">
        <v>1</v>
      </c>
      <c r="N4" s="1" t="s">
        <v>37</v>
      </c>
      <c r="P4" s="1" t="s">
        <v>1</v>
      </c>
      <c r="T4" s="1" t="s">
        <v>1</v>
      </c>
      <c r="W4" s="1" t="s">
        <v>1</v>
      </c>
      <c r="AA4" s="1" t="s">
        <v>2</v>
      </c>
    </row>
    <row r="5" spans="2:28" x14ac:dyDescent="0.3">
      <c r="B5" s="4" t="s">
        <v>24</v>
      </c>
      <c r="C5" s="4"/>
      <c r="D5" s="2">
        <v>5000</v>
      </c>
      <c r="F5" s="4" t="s">
        <v>25</v>
      </c>
      <c r="G5" s="4"/>
      <c r="H5" s="2">
        <v>500</v>
      </c>
      <c r="J5" s="4" t="s">
        <v>24</v>
      </c>
      <c r="K5" s="4"/>
      <c r="L5" s="2">
        <f>'Journal Entry During December'!D17</f>
        <v>850</v>
      </c>
      <c r="P5" t="s">
        <v>44</v>
      </c>
      <c r="Q5" s="2">
        <f>'Journal Entry During December'!C8</f>
        <v>500</v>
      </c>
      <c r="S5" s="4" t="s">
        <v>24</v>
      </c>
      <c r="T5" s="4"/>
      <c r="U5" s="2">
        <f>'Opening Balance Journal Entry'!D11</f>
        <v>2500</v>
      </c>
      <c r="AA5" t="s">
        <v>19</v>
      </c>
      <c r="AB5" s="2">
        <f>'Journal Entry During December'!C6</f>
        <v>4500</v>
      </c>
    </row>
    <row r="6" spans="2:28" x14ac:dyDescent="0.3">
      <c r="B6" s="4" t="s">
        <v>12</v>
      </c>
      <c r="C6" s="4"/>
      <c r="D6" s="2">
        <v>4500</v>
      </c>
      <c r="F6" s="4" t="s">
        <v>26</v>
      </c>
      <c r="G6" s="4"/>
      <c r="H6" s="2">
        <v>2700</v>
      </c>
      <c r="J6" t="s">
        <v>38</v>
      </c>
      <c r="L6" s="2">
        <f>'Journal Entry During December'!C12</f>
        <v>650</v>
      </c>
      <c r="S6" t="s">
        <v>6</v>
      </c>
      <c r="U6" s="2">
        <f>'Journal Entry During December'!C12</f>
        <v>650</v>
      </c>
      <c r="AA6" t="s">
        <v>13</v>
      </c>
      <c r="AB6" s="2">
        <v>5200</v>
      </c>
    </row>
    <row r="7" spans="2:28" x14ac:dyDescent="0.3">
      <c r="B7" s="4" t="s">
        <v>13</v>
      </c>
      <c r="C7" s="4"/>
      <c r="D7" s="2">
        <v>6000</v>
      </c>
      <c r="F7" s="4" t="s">
        <v>27</v>
      </c>
      <c r="G7" s="4"/>
      <c r="H7" s="2">
        <v>280</v>
      </c>
      <c r="L7" s="2"/>
      <c r="S7" t="s">
        <v>45</v>
      </c>
      <c r="U7" s="2">
        <f>'Journal Entry During December'!C16</f>
        <v>850</v>
      </c>
    </row>
    <row r="8" spans="2:28" x14ac:dyDescent="0.3">
      <c r="F8" s="4" t="s">
        <v>28</v>
      </c>
      <c r="G8" s="4"/>
      <c r="H8" s="2">
        <v>350</v>
      </c>
      <c r="J8" t="s">
        <v>32</v>
      </c>
      <c r="L8" s="2">
        <f>L5+L6</f>
        <v>1500</v>
      </c>
      <c r="W8" t="s">
        <v>32</v>
      </c>
      <c r="X8" s="3">
        <f>AB5+AB6</f>
        <v>9700</v>
      </c>
    </row>
    <row r="9" spans="2:28" x14ac:dyDescent="0.3">
      <c r="F9" s="4" t="s">
        <v>29</v>
      </c>
      <c r="G9" s="4"/>
      <c r="H9" s="2">
        <v>550</v>
      </c>
      <c r="P9" t="s">
        <v>32</v>
      </c>
      <c r="Q9" s="2">
        <v>3500</v>
      </c>
    </row>
    <row r="10" spans="2:28" ht="15.6" x14ac:dyDescent="0.35">
      <c r="B10" t="s">
        <v>32</v>
      </c>
      <c r="C10" s="2">
        <v>11120</v>
      </c>
      <c r="K10" s="5" t="s">
        <v>39</v>
      </c>
      <c r="L10" s="5"/>
    </row>
    <row r="11" spans="2:28" ht="15.6" x14ac:dyDescent="0.35">
      <c r="J11" s="1" t="s">
        <v>1</v>
      </c>
      <c r="N11" s="1" t="s">
        <v>2</v>
      </c>
      <c r="Q11" s="5" t="s">
        <v>46</v>
      </c>
      <c r="R11" s="5"/>
      <c r="S11" s="5"/>
      <c r="X11" s="5" t="s">
        <v>50</v>
      </c>
      <c r="Y11" s="5"/>
      <c r="Z11" s="5"/>
    </row>
    <row r="12" spans="2:28" ht="15.6" x14ac:dyDescent="0.35">
      <c r="C12" s="5" t="s">
        <v>30</v>
      </c>
      <c r="D12" s="5"/>
      <c r="E12" s="5"/>
      <c r="J12" s="4" t="s">
        <v>24</v>
      </c>
      <c r="K12" s="4"/>
      <c r="L12" s="2">
        <f>'Journal Entry During December'!C14</f>
        <v>6000</v>
      </c>
      <c r="P12" s="1" t="s">
        <v>1</v>
      </c>
      <c r="T12" s="1" t="s">
        <v>2</v>
      </c>
      <c r="W12" s="1" t="s">
        <v>1</v>
      </c>
      <c r="AA12" s="1" t="s">
        <v>2</v>
      </c>
    </row>
    <row r="13" spans="2:28" x14ac:dyDescent="0.3">
      <c r="J13" s="4" t="s">
        <v>40</v>
      </c>
      <c r="K13" s="4"/>
      <c r="L13" s="2">
        <f>'Journal Entry During December'!C16</f>
        <v>850</v>
      </c>
      <c r="S13" s="4" t="s">
        <v>24</v>
      </c>
      <c r="T13" s="4"/>
      <c r="U13" s="2">
        <f>'Opening Balance Journal Entry'!D12</f>
        <v>20000</v>
      </c>
      <c r="W13" t="s">
        <v>51</v>
      </c>
      <c r="X13" s="2">
        <f>'Journal Entry During December'!C18</f>
        <v>2700</v>
      </c>
    </row>
    <row r="14" spans="2:28" ht="15.6" x14ac:dyDescent="0.35">
      <c r="B14" s="1" t="s">
        <v>1</v>
      </c>
      <c r="F14" s="1" t="s">
        <v>2</v>
      </c>
      <c r="W14" t="s">
        <v>27</v>
      </c>
      <c r="X14" s="2">
        <f>'Journal Entry During December'!C20</f>
        <v>280</v>
      </c>
    </row>
    <row r="15" spans="2:28" x14ac:dyDescent="0.3">
      <c r="B15" s="4" t="s">
        <v>24</v>
      </c>
      <c r="C15" s="4"/>
      <c r="D15" s="2">
        <v>2000</v>
      </c>
      <c r="F15" t="s">
        <v>33</v>
      </c>
      <c r="G15" s="2">
        <f>'Journal Entry During December'!C14</f>
        <v>6000</v>
      </c>
      <c r="J15" t="s">
        <v>32</v>
      </c>
      <c r="K15" s="2">
        <f>L12+L13</f>
        <v>6850</v>
      </c>
      <c r="W15" t="s">
        <v>52</v>
      </c>
      <c r="X15" s="2">
        <f>'Journal Entry During December'!C22</f>
        <v>350</v>
      </c>
    </row>
    <row r="16" spans="2:28" x14ac:dyDescent="0.3">
      <c r="B16" s="4" t="s">
        <v>31</v>
      </c>
      <c r="C16" s="4"/>
      <c r="D16" s="2">
        <f>'Journal Entry During December'!C10</f>
        <v>5200</v>
      </c>
      <c r="P16" t="s">
        <v>32</v>
      </c>
      <c r="Q16" s="2">
        <f>U13</f>
        <v>20000</v>
      </c>
      <c r="W16" t="s">
        <v>53</v>
      </c>
      <c r="X16" s="2">
        <f>'Journal Entry During December'!C26</f>
        <v>500</v>
      </c>
    </row>
    <row r="17" spans="2:24" ht="15.6" x14ac:dyDescent="0.35">
      <c r="K17" s="5" t="s">
        <v>41</v>
      </c>
      <c r="L17" s="5"/>
      <c r="W17" t="s">
        <v>45</v>
      </c>
      <c r="X17" s="2">
        <f>'Journal Entry During December'!C16</f>
        <v>850</v>
      </c>
    </row>
    <row r="18" spans="2:24" ht="15.6" x14ac:dyDescent="0.35">
      <c r="B18" t="s">
        <v>32</v>
      </c>
      <c r="C18" s="2">
        <v>1200</v>
      </c>
      <c r="J18" s="1" t="s">
        <v>1</v>
      </c>
      <c r="N18" s="1" t="s">
        <v>2</v>
      </c>
      <c r="Q18" s="5" t="s">
        <v>47</v>
      </c>
      <c r="R18" s="5"/>
      <c r="S18" s="5"/>
      <c r="X18" s="2"/>
    </row>
    <row r="19" spans="2:24" ht="15.6" x14ac:dyDescent="0.35">
      <c r="J19" s="4" t="s">
        <v>24</v>
      </c>
      <c r="K19" s="4"/>
      <c r="L19" s="2">
        <f>'Opening Balance Journal Entry'!C10</f>
        <v>15000</v>
      </c>
      <c r="P19" s="1" t="s">
        <v>1</v>
      </c>
      <c r="T19" s="1" t="s">
        <v>2</v>
      </c>
      <c r="W19" t="s">
        <v>32</v>
      </c>
      <c r="X19" s="2">
        <f>SUM(X13:X17)</f>
        <v>4680</v>
      </c>
    </row>
    <row r="20" spans="2:24" ht="15.6" x14ac:dyDescent="0.35">
      <c r="C20" s="5" t="s">
        <v>34</v>
      </c>
      <c r="D20" s="5"/>
      <c r="P20" t="s">
        <v>29</v>
      </c>
      <c r="Q20" s="2">
        <f>'Journal Entry During December'!C24</f>
        <v>550</v>
      </c>
      <c r="S20" s="4" t="s">
        <v>24</v>
      </c>
      <c r="T20" s="4"/>
      <c r="U20" s="2">
        <f>'Opening Balance Journal Entry'!C14-'Opening Balance Journal Entry'!D14</f>
        <v>0</v>
      </c>
    </row>
    <row r="21" spans="2:24" ht="15.6" x14ac:dyDescent="0.35">
      <c r="B21" s="1" t="s">
        <v>1</v>
      </c>
      <c r="F21" s="1" t="s">
        <v>2</v>
      </c>
      <c r="J21" t="s">
        <v>42</v>
      </c>
      <c r="K21" s="2">
        <f>L19</f>
        <v>15000</v>
      </c>
      <c r="Q21" s="2"/>
    </row>
    <row r="22" spans="2:24" x14ac:dyDescent="0.3">
      <c r="B22" s="4" t="s">
        <v>24</v>
      </c>
      <c r="C22" s="4"/>
      <c r="D22" s="2">
        <v>1500</v>
      </c>
      <c r="F22" t="s">
        <v>35</v>
      </c>
      <c r="G22" s="2">
        <v>500</v>
      </c>
      <c r="P22" t="s">
        <v>32</v>
      </c>
      <c r="Q22" s="2">
        <f>U20-Q20</f>
        <v>-550</v>
      </c>
    </row>
    <row r="23" spans="2:24" x14ac:dyDescent="0.3">
      <c r="D23" s="2"/>
    </row>
    <row r="24" spans="2:24" x14ac:dyDescent="0.3">
      <c r="B24" t="s">
        <v>32</v>
      </c>
      <c r="D24" s="2">
        <f>1000</f>
        <v>1000</v>
      </c>
    </row>
  </sheetData>
  <mergeCells count="29">
    <mergeCell ref="B7:C7"/>
    <mergeCell ref="F5:G5"/>
    <mergeCell ref="F6:G6"/>
    <mergeCell ref="F7:G7"/>
    <mergeCell ref="C20:D20"/>
    <mergeCell ref="B22:C22"/>
    <mergeCell ref="K3:L3"/>
    <mergeCell ref="J5:K5"/>
    <mergeCell ref="K10:L10"/>
    <mergeCell ref="J12:K12"/>
    <mergeCell ref="J13:K13"/>
    <mergeCell ref="K17:L17"/>
    <mergeCell ref="F8:G8"/>
    <mergeCell ref="F9:G9"/>
    <mergeCell ref="B15:C15"/>
    <mergeCell ref="B16:C16"/>
    <mergeCell ref="C12:E12"/>
    <mergeCell ref="C3:D3"/>
    <mergeCell ref="B5:C5"/>
    <mergeCell ref="B6:C6"/>
    <mergeCell ref="S20:T20"/>
    <mergeCell ref="X3:Z3"/>
    <mergeCell ref="X11:Z11"/>
    <mergeCell ref="J19:K19"/>
    <mergeCell ref="Q3:S3"/>
    <mergeCell ref="S5:T5"/>
    <mergeCell ref="Q11:S11"/>
    <mergeCell ref="S13:T13"/>
    <mergeCell ref="Q18:S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F5FA8-9644-49C6-AF0E-123EDED3DEA0}">
  <dimension ref="C4:E24"/>
  <sheetViews>
    <sheetView workbookViewId="0">
      <selection activeCell="F18" sqref="F18"/>
    </sheetView>
  </sheetViews>
  <sheetFormatPr defaultRowHeight="14.4" x14ac:dyDescent="0.3"/>
  <cols>
    <col min="3" max="3" width="14.88671875" customWidth="1"/>
    <col min="4" max="5" width="11.44140625" bestFit="1" customWidth="1"/>
  </cols>
  <sheetData>
    <row r="4" spans="3:5" ht="15.6" x14ac:dyDescent="0.35">
      <c r="C4" s="1" t="s">
        <v>0</v>
      </c>
      <c r="D4" s="1" t="s">
        <v>1</v>
      </c>
      <c r="E4" s="1" t="s">
        <v>2</v>
      </c>
    </row>
    <row r="5" spans="3:5" x14ac:dyDescent="0.3">
      <c r="C5" t="str" cm="1">
        <f t="array" ref="C5:C12">'Opening Balance Journal Entry'!B5:B12</f>
        <v xml:space="preserve">Cash </v>
      </c>
      <c r="D5" s="2">
        <f>'Account Ledger'!C10</f>
        <v>11120</v>
      </c>
    </row>
    <row r="6" spans="3:5" x14ac:dyDescent="0.3">
      <c r="C6" t="str">
        <v xml:space="preserve">A/c Receivable </v>
      </c>
      <c r="D6" s="2">
        <f>'Account Ledger'!C18</f>
        <v>1200</v>
      </c>
    </row>
    <row r="7" spans="3:5" x14ac:dyDescent="0.3">
      <c r="C7" t="str">
        <v>Prepaid Rent</v>
      </c>
      <c r="D7" s="2">
        <f>'Account Ledger'!D24</f>
        <v>1000</v>
      </c>
    </row>
    <row r="8" spans="3:5" x14ac:dyDescent="0.3">
      <c r="C8" t="str">
        <v>Supplies</v>
      </c>
      <c r="D8" s="2">
        <f>'Account Ledger'!L8</f>
        <v>1500</v>
      </c>
    </row>
    <row r="9" spans="3:5" x14ac:dyDescent="0.3">
      <c r="C9" t="str">
        <v xml:space="preserve">Equipment </v>
      </c>
      <c r="D9" s="2">
        <f>'Opening Balance Journal Entry'!C9</f>
        <v>6000</v>
      </c>
    </row>
    <row r="10" spans="3:5" x14ac:dyDescent="0.3">
      <c r="C10" t="str">
        <v>Trucks</v>
      </c>
      <c r="D10" s="2">
        <f>'Account Ledger'!K21</f>
        <v>15000</v>
      </c>
    </row>
    <row r="11" spans="3:5" x14ac:dyDescent="0.3">
      <c r="C11" t="str">
        <v>A/c Payable</v>
      </c>
      <c r="D11" s="2"/>
      <c r="E11" s="2">
        <f>'Account Ledger'!Q9</f>
        <v>3500</v>
      </c>
    </row>
    <row r="12" spans="3:5" x14ac:dyDescent="0.3">
      <c r="C12" t="str">
        <v>Common Stock</v>
      </c>
      <c r="D12" s="2"/>
      <c r="E12" s="2">
        <f>'Account Ledger'!Q16</f>
        <v>20000</v>
      </c>
    </row>
    <row r="13" spans="3:5" x14ac:dyDescent="0.3">
      <c r="C13" t="s">
        <v>54</v>
      </c>
      <c r="D13" s="2"/>
      <c r="E13" s="2">
        <f>'Opening Balance Journal Entry'!C14-'Opening Balance Journal Entry'!D14</f>
        <v>0</v>
      </c>
    </row>
    <row r="14" spans="3:5" x14ac:dyDescent="0.3">
      <c r="C14" t="s">
        <v>12</v>
      </c>
      <c r="D14" s="2"/>
      <c r="E14" s="2">
        <f>'Account Ledger'!X8</f>
        <v>9700</v>
      </c>
    </row>
    <row r="15" spans="3:5" x14ac:dyDescent="0.3">
      <c r="C15" t="s">
        <v>51</v>
      </c>
      <c r="D15" s="2">
        <f>'Journal Entry During December'!C18</f>
        <v>2700</v>
      </c>
    </row>
    <row r="16" spans="3:5" x14ac:dyDescent="0.3">
      <c r="C16" t="s">
        <v>27</v>
      </c>
      <c r="D16" s="2">
        <f>'Journal Entry During December'!C20</f>
        <v>280</v>
      </c>
    </row>
    <row r="17" spans="3:5" x14ac:dyDescent="0.3">
      <c r="C17" t="s">
        <v>55</v>
      </c>
      <c r="D17" s="2">
        <f>'Journal Entry During December'!C22</f>
        <v>350</v>
      </c>
    </row>
    <row r="18" spans="3:5" x14ac:dyDescent="0.3">
      <c r="C18" t="s">
        <v>53</v>
      </c>
      <c r="D18" s="2">
        <v>500</v>
      </c>
    </row>
    <row r="19" spans="3:5" x14ac:dyDescent="0.3">
      <c r="C19" t="s">
        <v>45</v>
      </c>
      <c r="D19" s="2">
        <f>'Journal Entry During December'!C16</f>
        <v>850</v>
      </c>
    </row>
    <row r="20" spans="3:5" x14ac:dyDescent="0.3">
      <c r="C20" t="s">
        <v>29</v>
      </c>
      <c r="D20" s="2">
        <f>'Journal Entry During December'!C24</f>
        <v>550</v>
      </c>
    </row>
    <row r="24" spans="3:5" ht="15.6" x14ac:dyDescent="0.35">
      <c r="C24" s="1" t="s">
        <v>48</v>
      </c>
      <c r="D24" s="3">
        <f>SUM(D5:D20)</f>
        <v>41050</v>
      </c>
      <c r="E24" s="3">
        <f>SUM(E11:E14)</f>
        <v>33200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 Journal Entry</vt:lpstr>
      <vt:lpstr>Journal Entry During December</vt:lpstr>
      <vt:lpstr>Account Ledger</vt:lpstr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 Zim</dc:creator>
  <cp:lastModifiedBy>Kazi Zim</cp:lastModifiedBy>
  <dcterms:created xsi:type="dcterms:W3CDTF">2025-05-21T15:16:03Z</dcterms:created>
  <dcterms:modified xsi:type="dcterms:W3CDTF">2025-07-20T16:04:47Z</dcterms:modified>
</cp:coreProperties>
</file>