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19"/>
  <workbookPr/>
  <xr:revisionPtr revIDLastSave="360" documentId="11_0B1D56BE9CDCCE836B02CE7A5FB0D4A9BBFD1C62" xr6:coauthVersionLast="47" xr6:coauthVersionMax="47" xr10:uidLastSave="{E43EE43A-7B3D-4CF9-9C81-B4538705EDF6}"/>
  <bookViews>
    <workbookView xWindow="240" yWindow="105" windowWidth="14805" windowHeight="801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1" l="1"/>
  <c r="U7" i="1"/>
  <c r="Q7" i="1"/>
  <c r="U6" i="1"/>
  <c r="Q6" i="1"/>
  <c r="Q5" i="1"/>
  <c r="U4" i="1"/>
  <c r="Q4" i="1"/>
  <c r="U3" i="1"/>
  <c r="Q3" i="1"/>
  <c r="K8" i="1"/>
  <c r="F8" i="1"/>
  <c r="M7" i="1"/>
  <c r="C13" i="1" s="1"/>
  <c r="H7" i="1"/>
  <c r="B13" i="1" s="1"/>
  <c r="M6" i="1"/>
  <c r="H6" i="1"/>
  <c r="M5" i="1"/>
  <c r="H5" i="1"/>
  <c r="M4" i="1"/>
  <c r="H4" i="1"/>
  <c r="M3" i="1"/>
  <c r="T12" i="1" s="1"/>
  <c r="T13" i="1" s="1"/>
  <c r="T14" i="1" s="1"/>
  <c r="T15" i="1" s="1"/>
  <c r="T16" i="1" s="1"/>
  <c r="H3" i="1"/>
  <c r="C14" i="1"/>
  <c r="B14" i="1"/>
  <c r="C12" i="1"/>
  <c r="B12" i="1"/>
  <c r="H8" i="1" l="1"/>
  <c r="B11" i="1" s="1"/>
  <c r="M8" i="1"/>
  <c r="C11" i="1" s="1"/>
</calcChain>
</file>

<file path=xl/sharedStrings.xml><?xml version="1.0" encoding="utf-8"?>
<sst xmlns="http://schemas.openxmlformats.org/spreadsheetml/2006/main" count="68" uniqueCount="37">
  <si>
    <t>Item </t>
  </si>
  <si>
    <t>Project A </t>
  </si>
  <si>
    <t>Project B </t>
  </si>
  <si>
    <t>Project A: Energy-Positive Modular School Buildings</t>
  </si>
  <si>
    <t xml:space="preserve">Project B: Recycled Steel Prefab Commercial Units </t>
  </si>
  <si>
    <t>Project B: Recycled Steel Prefab Commercial Units</t>
  </si>
  <si>
    <t>Discount Rate </t>
  </si>
  <si>
    <t>10% </t>
  </si>
  <si>
    <t>Year</t>
  </si>
  <si>
    <t>Cash Flow </t>
  </si>
  <si>
    <t>Discount Factor (10%) </t>
  </si>
  <si>
    <t>Present Value (PV) </t>
  </si>
  <si>
    <t>Cumulative Cash Flow </t>
  </si>
  <si>
    <t>Recovered? (Yes/No) </t>
  </si>
  <si>
    <t>Initial Investment </t>
  </si>
  <si>
    <t>1 </t>
  </si>
  <si>
    <t>Year 1 Cash Flow </t>
  </si>
  <si>
    <t>2 </t>
  </si>
  <si>
    <t>Year 2 Cash Flow </t>
  </si>
  <si>
    <t>3 </t>
  </si>
  <si>
    <t>Year 3 Cash Flow </t>
  </si>
  <si>
    <t>4 </t>
  </si>
  <si>
    <t>Year 4 Cash Flow </t>
  </si>
  <si>
    <t>5 </t>
  </si>
  <si>
    <t>Year 5 Cash Flow </t>
  </si>
  <si>
    <t>Total </t>
  </si>
  <si>
    <t>-</t>
  </si>
  <si>
    <t>Project A</t>
  </si>
  <si>
    <t>Project B</t>
  </si>
  <si>
    <t>Metric</t>
  </si>
  <si>
    <t xml:space="preserve">Project A </t>
  </si>
  <si>
    <t xml:space="preserve">Project B </t>
  </si>
  <si>
    <t>NPV</t>
  </si>
  <si>
    <t>IRR</t>
  </si>
  <si>
    <t>Payback Period</t>
  </si>
  <si>
    <t>NRV</t>
  </si>
  <si>
    <t>Based on our detailed financial analysis, Project B, the recycled steel prefab commercial units, demonstrates a more favourable financial profile than Project A. The analysis reveals that Project B offers a higher net present value (NPV) and internal rate of return (IRR) and recovers its initial investment sooner than Project A, thereby reducing its exposure to risk. Although Project A’s energy positive modular school buildings might enhance the organisation’s environmental credentials and marketing appeal, these strategic benefits are outweighed by its inferior financial metrics. Both projects exhibit some cash flow variability; however, the earlier and steadier returns of Project B suggest a lower overall risk profile. Consequently, it is recommended that Eco Sky Builders proceed with Project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</si>
</sst>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0.00"/>
    <numFmt numFmtId="165" formatCode="[$£-809]#,##0.00;[Red]\-[$£-809]#,##0.00"/>
  </numFmts>
  <fonts count="4">
    <font>
      <sz val="11"/>
      <color theme="1"/>
      <name val="Aptos Narrow"/>
      <family val="2"/>
      <scheme val="minor"/>
    </font>
    <font>
      <sz val="11"/>
      <color rgb="FF000000"/>
      <name val="Aptos Narrow"/>
      <scheme val="minor"/>
    </font>
    <font>
      <sz val="11"/>
      <color theme="0"/>
      <name val="Aptos Narrow"/>
      <scheme val="minor"/>
    </font>
    <font>
      <sz val="11"/>
      <color theme="0"/>
      <name val="Aptos Narrow"/>
      <charset val="1"/>
    </font>
  </fonts>
  <fills count="4">
    <fill>
      <patternFill patternType="none"/>
    </fill>
    <fill>
      <patternFill patternType="gray125"/>
    </fill>
    <fill>
      <patternFill patternType="solid">
        <fgColor theme="0" tint="-0.249977111117893"/>
        <bgColor indexed="64"/>
      </patternFill>
    </fill>
    <fill>
      <patternFill patternType="solid">
        <fgColor theme="1"/>
        <bgColor indexed="64"/>
      </patternFill>
    </fill>
  </fills>
  <borders count="22">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67">
    <xf numFmtId="0" fontId="0" fillId="0" borderId="0" xfId="0"/>
    <xf numFmtId="0" fontId="0" fillId="0" borderId="0" xfId="0" applyAlignment="1">
      <alignment horizontal="center" vertical="center"/>
    </xf>
    <xf numFmtId="0" fontId="1" fillId="0" borderId="3" xfId="0" applyFont="1" applyBorder="1" applyAlignment="1">
      <alignment horizontal="center" vertical="center" readingOrder="1"/>
    </xf>
    <xf numFmtId="0" fontId="1" fillId="0" borderId="4" xfId="0" applyFont="1" applyBorder="1" applyAlignment="1">
      <alignment horizontal="center" vertical="center" readingOrder="1"/>
    </xf>
    <xf numFmtId="0" fontId="1" fillId="2" borderId="5" xfId="0" applyFont="1" applyFill="1" applyBorder="1" applyAlignment="1">
      <alignment horizontal="center" vertical="center" readingOrder="1"/>
    </xf>
    <xf numFmtId="164" fontId="1" fillId="2" borderId="5" xfId="0" applyNumberFormat="1" applyFont="1" applyFill="1" applyBorder="1" applyAlignment="1">
      <alignment horizontal="center" vertical="center" readingOrder="1"/>
    </xf>
    <xf numFmtId="164" fontId="1" fillId="2" borderId="6" xfId="0" applyNumberFormat="1" applyFont="1" applyFill="1" applyBorder="1" applyAlignment="1">
      <alignment horizontal="center" vertical="center" readingOrder="1"/>
    </xf>
    <xf numFmtId="164" fontId="1" fillId="0" borderId="3" xfId="0" applyNumberFormat="1" applyFont="1" applyBorder="1" applyAlignment="1">
      <alignment horizontal="center" vertical="center" readingOrder="1"/>
    </xf>
    <xf numFmtId="164" fontId="1" fillId="0" borderId="4" xfId="0" applyNumberFormat="1" applyFont="1" applyBorder="1" applyAlignment="1">
      <alignment horizontal="center" vertical="center" readingOrder="1"/>
    </xf>
    <xf numFmtId="0" fontId="1" fillId="2" borderId="3" xfId="0" applyFont="1" applyFill="1" applyBorder="1" applyAlignment="1">
      <alignment horizontal="center" vertical="center" readingOrder="1"/>
    </xf>
    <xf numFmtId="164" fontId="1" fillId="2" borderId="3" xfId="0" applyNumberFormat="1" applyFont="1" applyFill="1" applyBorder="1" applyAlignment="1">
      <alignment horizontal="center" vertical="center" readingOrder="1"/>
    </xf>
    <xf numFmtId="164" fontId="1" fillId="2" borderId="4" xfId="0" applyNumberFormat="1" applyFont="1" applyFill="1" applyBorder="1" applyAlignment="1">
      <alignment horizontal="center" vertical="center" readingOrder="1"/>
    </xf>
    <xf numFmtId="0" fontId="1" fillId="0" borderId="7" xfId="0" applyFont="1" applyBorder="1" applyAlignment="1">
      <alignment horizontal="center" vertical="center" readingOrder="1"/>
    </xf>
    <xf numFmtId="164" fontId="1" fillId="0" borderId="7" xfId="0" applyNumberFormat="1" applyFont="1" applyBorder="1" applyAlignment="1">
      <alignment horizontal="center" vertical="center" readingOrder="1"/>
    </xf>
    <xf numFmtId="164" fontId="1" fillId="0" borderId="8" xfId="0" applyNumberFormat="1" applyFont="1" applyBorder="1" applyAlignment="1">
      <alignment horizontal="center" vertical="center" readingOrder="1"/>
    </xf>
    <xf numFmtId="0" fontId="1" fillId="0" borderId="5" xfId="0" applyFont="1" applyBorder="1" applyAlignment="1">
      <alignment horizontal="center" vertical="center"/>
    </xf>
    <xf numFmtId="164" fontId="1" fillId="0" borderId="5" xfId="0" applyNumberFormat="1" applyFont="1" applyBorder="1" applyAlignment="1">
      <alignment horizontal="center" vertical="center"/>
    </xf>
    <xf numFmtId="164" fontId="1" fillId="0" borderId="6" xfId="0" applyNumberFormat="1" applyFont="1" applyBorder="1" applyAlignment="1">
      <alignment horizontal="center" vertical="center"/>
    </xf>
    <xf numFmtId="165" fontId="1" fillId="2" borderId="3" xfId="0" applyNumberFormat="1" applyFont="1" applyFill="1" applyBorder="1" applyAlignment="1">
      <alignment horizontal="center" vertical="center"/>
    </xf>
    <xf numFmtId="10" fontId="1" fillId="2" borderId="3" xfId="0" applyNumberFormat="1" applyFont="1" applyFill="1" applyBorder="1" applyAlignment="1">
      <alignment horizontal="center" vertical="center"/>
    </xf>
    <xf numFmtId="10" fontId="1" fillId="2" borderId="4" xfId="0" applyNumberFormat="1" applyFont="1" applyFill="1" applyBorder="1" applyAlignment="1">
      <alignment horizontal="center" vertical="center"/>
    </xf>
    <xf numFmtId="165" fontId="1" fillId="0" borderId="3" xfId="0" applyNumberFormat="1" applyFont="1" applyBorder="1" applyAlignment="1">
      <alignment horizontal="center" vertical="center"/>
    </xf>
    <xf numFmtId="0" fontId="1" fillId="2" borderId="7" xfId="0"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2" fillId="3" borderId="1" xfId="0" applyFont="1" applyFill="1" applyBorder="1" applyAlignment="1">
      <alignment horizontal="center" vertical="center" readingOrder="1"/>
    </xf>
    <xf numFmtId="0" fontId="1" fillId="0" borderId="0" xfId="0" applyFont="1" applyAlignment="1">
      <alignment horizontal="center" vertical="center"/>
    </xf>
    <xf numFmtId="0" fontId="1" fillId="0" borderId="11" xfId="0" applyFont="1" applyBorder="1" applyAlignment="1">
      <alignment horizontal="center" vertical="center" readingOrder="1"/>
    </xf>
    <xf numFmtId="0" fontId="1" fillId="0" borderId="12" xfId="0" applyFont="1" applyBorder="1" applyAlignment="1">
      <alignment horizontal="center" vertical="center" readingOrder="1"/>
    </xf>
    <xf numFmtId="0" fontId="1" fillId="2" borderId="13" xfId="0" applyFont="1" applyFill="1" applyBorder="1" applyAlignment="1">
      <alignment horizontal="center" vertical="center" readingOrder="1"/>
    </xf>
    <xf numFmtId="164" fontId="1" fillId="2" borderId="13" xfId="0" applyNumberFormat="1" applyFont="1" applyFill="1" applyBorder="1" applyAlignment="1">
      <alignment horizontal="center" vertical="center" readingOrder="1"/>
    </xf>
    <xf numFmtId="164" fontId="1" fillId="2" borderId="14" xfId="0" applyNumberFormat="1" applyFont="1" applyFill="1" applyBorder="1" applyAlignment="1">
      <alignment horizontal="center" vertical="center" readingOrder="1"/>
    </xf>
    <xf numFmtId="0" fontId="1" fillId="0" borderId="1" xfId="0" applyFont="1" applyBorder="1" applyAlignment="1">
      <alignment horizontal="center" vertical="center" readingOrder="1"/>
    </xf>
    <xf numFmtId="164" fontId="1" fillId="0" borderId="1" xfId="0" applyNumberFormat="1" applyFont="1" applyBorder="1" applyAlignment="1">
      <alignment horizontal="center" vertical="center" readingOrder="1"/>
    </xf>
    <xf numFmtId="164" fontId="1" fillId="0" borderId="2" xfId="0" applyNumberFormat="1" applyFont="1" applyBorder="1" applyAlignment="1">
      <alignment horizontal="center" vertical="center" readingOrder="1"/>
    </xf>
    <xf numFmtId="0" fontId="1" fillId="0" borderId="2" xfId="0" applyFont="1" applyBorder="1" applyAlignment="1">
      <alignment horizontal="center" vertical="center" readingOrder="1"/>
    </xf>
    <xf numFmtId="0" fontId="1" fillId="2" borderId="6" xfId="0" applyFont="1" applyFill="1" applyBorder="1" applyAlignment="1">
      <alignment horizontal="center" vertical="center" readingOrder="1"/>
    </xf>
    <xf numFmtId="0" fontId="1" fillId="2" borderId="4" xfId="0" applyFont="1" applyFill="1" applyBorder="1" applyAlignment="1">
      <alignment horizontal="center" vertical="center" readingOrder="1"/>
    </xf>
    <xf numFmtId="0" fontId="2" fillId="3" borderId="1" xfId="0" applyFont="1" applyFill="1" applyBorder="1" applyAlignment="1">
      <alignment horizontal="center" vertical="center" readingOrder="1"/>
    </xf>
    <xf numFmtId="0" fontId="2" fillId="3" borderId="9" xfId="0" applyFont="1" applyFill="1" applyBorder="1" applyAlignment="1">
      <alignment horizontal="center" vertical="center" readingOrder="1"/>
    </xf>
    <xf numFmtId="0" fontId="2" fillId="3" borderId="10" xfId="0" applyFont="1" applyFill="1" applyBorder="1" applyAlignment="1">
      <alignment horizontal="center" vertical="center" readingOrder="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1" fillId="2" borderId="7" xfId="0" applyFont="1" applyFill="1" applyBorder="1" applyAlignment="1">
      <alignment horizontal="center" vertical="center" readingOrder="1"/>
    </xf>
    <xf numFmtId="164" fontId="1" fillId="2" borderId="7" xfId="0" applyNumberFormat="1" applyFont="1" applyFill="1" applyBorder="1" applyAlignment="1">
      <alignment horizontal="center" vertical="center" readingOrder="1"/>
    </xf>
    <xf numFmtId="0" fontId="1" fillId="2" borderId="8" xfId="0" applyFont="1" applyFill="1" applyBorder="1" applyAlignment="1">
      <alignment horizontal="center" vertical="center" readingOrder="1"/>
    </xf>
    <xf numFmtId="2" fontId="0" fillId="0" borderId="4" xfId="0" applyNumberFormat="1" applyBorder="1" applyAlignment="1">
      <alignment horizontal="center" vertical="center"/>
    </xf>
    <xf numFmtId="2" fontId="0" fillId="0" borderId="3" xfId="0" applyNumberFormat="1"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0" xfId="0" applyBorder="1" applyAlignment="1">
      <alignment vertical="center" wrapText="1"/>
    </xf>
    <xf numFmtId="0" fontId="0" fillId="0" borderId="12" xfId="0" applyBorder="1" applyAlignment="1">
      <alignment horizontal="center" vertical="center"/>
    </xf>
    <xf numFmtId="0" fontId="1" fillId="0" borderId="21" xfId="0" applyFont="1" applyBorder="1" applyAlignment="1">
      <alignment horizontal="center" vertical="center" readingOrder="1"/>
    </xf>
    <xf numFmtId="0" fontId="3" fillId="3" borderId="1" xfId="0" applyFont="1" applyFill="1" applyBorder="1" applyAlignment="1">
      <alignment horizontal="center"/>
    </xf>
    <xf numFmtId="0" fontId="3" fillId="3" borderId="10" xfId="0"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readingOrder="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Display"/>
                <a:ea typeface="Aptos Display"/>
                <a:cs typeface="Aptos Display"/>
              </a:defRPr>
            </a:pPr>
            <a:r>
              <a:rPr lang="en-US"/>
              <a:t>Total PV By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Display"/>
              <a:ea typeface="Aptos Display"/>
              <a:cs typeface="Aptos Display"/>
            </a:defRPr>
          </a:pPr>
          <a:endParaRPr lang="en-US"/>
        </a:p>
      </c:txPr>
    </c:title>
    <c:autoTitleDeleted val="0"/>
    <c:plotArea>
      <c:layout/>
      <c:barChart>
        <c:barDir val="col"/>
        <c:grouping val="clustered"/>
        <c:varyColors val="0"/>
        <c:ser>
          <c:idx val="0"/>
          <c:order val="0"/>
          <c:tx>
            <c:v>Project A Cumulative Cash Flow</c:v>
          </c:tx>
          <c:spPr>
            <a:solidFill>
              <a:srgbClr val="C00000"/>
            </a:solidFill>
            <a:ln>
              <a:noFill/>
            </a:ln>
            <a:effectLst/>
          </c:spPr>
          <c:invertIfNegative val="0"/>
          <c:cat>
            <c:strRef>
              <c:f>Sheet1!$O$3:$O$7</c:f>
              <c:strCache>
                <c:ptCount val="5"/>
                <c:pt idx="0">
                  <c:v>1 </c:v>
                </c:pt>
                <c:pt idx="1">
                  <c:v>2 </c:v>
                </c:pt>
                <c:pt idx="2">
                  <c:v>3 </c:v>
                </c:pt>
                <c:pt idx="3">
                  <c:v>4 </c:v>
                </c:pt>
                <c:pt idx="4">
                  <c:v>5 </c:v>
                </c:pt>
              </c:strCache>
            </c:strRef>
          </c:cat>
          <c:val>
            <c:numRef>
              <c:f>Sheet1!$P$3:$P$7</c:f>
              <c:numCache>
                <c:formatCode>[$£-809]#,##0.00</c:formatCode>
                <c:ptCount val="5"/>
                <c:pt idx="0">
                  <c:v>199999.99999999997</c:v>
                </c:pt>
                <c:pt idx="1">
                  <c:v>398347.10743801645</c:v>
                </c:pt>
                <c:pt idx="2">
                  <c:v>556123.2156273477</c:v>
                </c:pt>
                <c:pt idx="3">
                  <c:v>761027.25223686884</c:v>
                </c:pt>
                <c:pt idx="4">
                  <c:v>965931.28884638997</c:v>
                </c:pt>
              </c:numCache>
            </c:numRef>
          </c:val>
          <c:extLst>
            <c:ext xmlns:c16="http://schemas.microsoft.com/office/drawing/2014/chart" uri="{C3380CC4-5D6E-409C-BE32-E72D297353CC}">
              <c16:uniqueId val="{00000001-5DFF-413D-BAD0-1022A79082FB}"/>
            </c:ext>
          </c:extLst>
        </c:ser>
        <c:ser>
          <c:idx val="1"/>
          <c:order val="1"/>
          <c:tx>
            <c:v>Project B Cumulative Cash Flow</c:v>
          </c:tx>
          <c:spPr>
            <a:solidFill>
              <a:srgbClr val="002060"/>
            </a:solidFill>
            <a:ln>
              <a:noFill/>
            </a:ln>
            <a:effectLst/>
          </c:spPr>
          <c:invertIfNegative val="0"/>
          <c:cat>
            <c:strRef>
              <c:f>Sheet1!$O$3:$O$7</c:f>
              <c:strCache>
                <c:ptCount val="5"/>
                <c:pt idx="0">
                  <c:v>1 </c:v>
                </c:pt>
                <c:pt idx="1">
                  <c:v>2 </c:v>
                </c:pt>
                <c:pt idx="2">
                  <c:v>3 </c:v>
                </c:pt>
                <c:pt idx="3">
                  <c:v>4 </c:v>
                </c:pt>
                <c:pt idx="4">
                  <c:v>5 </c:v>
                </c:pt>
              </c:strCache>
            </c:strRef>
          </c:cat>
          <c:val>
            <c:numRef>
              <c:f>Sheet1!T3:T7</c:f>
              <c:numCache>
                <c:formatCode>[$£-809]#,##0.00</c:formatCode>
                <c:ptCount val="5"/>
                <c:pt idx="0">
                  <c:v>181818.18181818179</c:v>
                </c:pt>
                <c:pt idx="1">
                  <c:v>413223.1404958677</c:v>
                </c:pt>
                <c:pt idx="2">
                  <c:v>601051.84072126215</c:v>
                </c:pt>
                <c:pt idx="3">
                  <c:v>751314.80090157769</c:v>
                </c:pt>
                <c:pt idx="4">
                  <c:v>918963.55812754948</c:v>
                </c:pt>
              </c:numCache>
            </c:numRef>
          </c:val>
          <c:extLst>
            <c:ext xmlns:c16="http://schemas.microsoft.com/office/drawing/2014/chart" uri="{C3380CC4-5D6E-409C-BE32-E72D297353CC}">
              <c16:uniqueId val="{00000003-5DFF-413D-BAD0-1022A79082FB}"/>
            </c:ext>
          </c:extLst>
        </c:ser>
        <c:dLbls>
          <c:showLegendKey val="0"/>
          <c:showVal val="0"/>
          <c:showCatName val="0"/>
          <c:showSerName val="0"/>
          <c:showPercent val="0"/>
          <c:showBubbleSize val="0"/>
        </c:dLbls>
        <c:gapWidth val="219"/>
        <c:overlap val="-27"/>
        <c:axId val="1728902663"/>
        <c:axId val="1930657799"/>
      </c:barChart>
      <c:catAx>
        <c:axId val="1728902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0657799"/>
        <c:crosses val="autoZero"/>
        <c:auto val="1"/>
        <c:lblAlgn val="ctr"/>
        <c:lblOffset val="100"/>
        <c:noMultiLvlLbl val="0"/>
      </c:catAx>
      <c:valAx>
        <c:axId val="1930657799"/>
        <c:scaling>
          <c:orientation val="minMax"/>
        </c:scaling>
        <c:delete val="0"/>
        <c:axPos val="l"/>
        <c:majorGridlines>
          <c:spPr>
            <a:ln w="9525" cap="flat" cmpd="sng" algn="ctr">
              <a:solidFill>
                <a:schemeClr val="tx1">
                  <a:lumMod val="15000"/>
                  <a:lumOff val="85000"/>
                </a:schemeClr>
              </a:solidFill>
              <a:round/>
            </a:ln>
            <a:effectLst/>
          </c:spPr>
        </c:majorGridlines>
        <c:numFmt formatCode="[$£-809]#,##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89026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Project A Cumulative Cash Flow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Project A Cumulative Cash Flow </c:v>
          </c:tx>
          <c:spPr>
            <a:ln w="28575" cap="rnd">
              <a:solidFill>
                <a:srgbClr val="C00000"/>
              </a:solidFill>
              <a:prstDash val="solid"/>
              <a:round/>
            </a:ln>
            <a:effectLst/>
          </c:spPr>
          <c:marker>
            <c:symbol val="circle"/>
            <c:size val="5"/>
            <c:spPr>
              <a:solidFill>
                <a:srgbClr val="C00000"/>
              </a:solidFill>
              <a:ln w="19050">
                <a:solidFill>
                  <a:srgbClr val="C00000"/>
                </a:solidFill>
                <a:prstDash val="solid"/>
              </a:ln>
              <a:effectLst/>
            </c:spPr>
          </c:marker>
          <c:cat>
            <c:numRef>
              <c:f>Sheet1!$O$11:$O$16</c:f>
              <c:numCache>
                <c:formatCode>General</c:formatCode>
                <c:ptCount val="6"/>
                <c:pt idx="0">
                  <c:v>0</c:v>
                </c:pt>
                <c:pt idx="1">
                  <c:v>1</c:v>
                </c:pt>
                <c:pt idx="2">
                  <c:v>2</c:v>
                </c:pt>
                <c:pt idx="3">
                  <c:v>3</c:v>
                </c:pt>
                <c:pt idx="4">
                  <c:v>4</c:v>
                </c:pt>
                <c:pt idx="5">
                  <c:v>5</c:v>
                </c:pt>
              </c:numCache>
            </c:numRef>
          </c:cat>
          <c:val>
            <c:numRef>
              <c:f>Sheet1!$P$11:$P$16</c:f>
              <c:numCache>
                <c:formatCode>[$£-809]#,##0.00</c:formatCode>
                <c:ptCount val="6"/>
                <c:pt idx="0">
                  <c:v>-900000</c:v>
                </c:pt>
                <c:pt idx="1">
                  <c:v>-700000</c:v>
                </c:pt>
                <c:pt idx="2">
                  <c:v>-501652.89256198349</c:v>
                </c:pt>
                <c:pt idx="3">
                  <c:v>-343876.78437265218</c:v>
                </c:pt>
                <c:pt idx="4">
                  <c:v>-138972.74776313102</c:v>
                </c:pt>
                <c:pt idx="5">
                  <c:v>65931.288846390118</c:v>
                </c:pt>
              </c:numCache>
            </c:numRef>
          </c:val>
          <c:smooth val="0"/>
          <c:extLst>
            <c:ext xmlns:c16="http://schemas.microsoft.com/office/drawing/2014/chart" uri="{C3380CC4-5D6E-409C-BE32-E72D297353CC}">
              <c16:uniqueId val="{00000001-18CA-45CD-82ED-BCC18331E80C}"/>
            </c:ext>
          </c:extLst>
        </c:ser>
        <c:dLbls>
          <c:showLegendKey val="0"/>
          <c:showVal val="0"/>
          <c:showCatName val="0"/>
          <c:showSerName val="0"/>
          <c:showPercent val="0"/>
          <c:showBubbleSize val="0"/>
        </c:dLbls>
        <c:marker val="1"/>
        <c:smooth val="0"/>
        <c:axId val="704006152"/>
        <c:axId val="1232510983"/>
      </c:lineChart>
      <c:catAx>
        <c:axId val="704006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2510983"/>
        <c:crosses val="autoZero"/>
        <c:auto val="1"/>
        <c:lblAlgn val="ctr"/>
        <c:lblOffset val="100"/>
        <c:noMultiLvlLbl val="0"/>
      </c:catAx>
      <c:valAx>
        <c:axId val="1232510983"/>
        <c:scaling>
          <c:orientation val="minMax"/>
        </c:scaling>
        <c:delete val="0"/>
        <c:axPos val="l"/>
        <c:majorGridlines>
          <c:spPr>
            <a:ln w="9525" cap="flat" cmpd="sng" algn="ctr">
              <a:solidFill>
                <a:schemeClr val="tx1">
                  <a:lumMod val="15000"/>
                  <a:lumOff val="85000"/>
                </a:schemeClr>
              </a:solidFill>
              <a:round/>
            </a:ln>
            <a:effectLst/>
          </c:spPr>
        </c:majorGridlines>
        <c:numFmt formatCode="[$£-809]#,##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006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Project B Cumulative Cash Flow </c:v>
          </c:tx>
          <c:spPr>
            <a:ln w="28575" cap="rnd">
              <a:solidFill>
                <a:srgbClr val="002060"/>
              </a:solidFill>
              <a:prstDash val="solid"/>
              <a:round/>
            </a:ln>
            <a:effectLst/>
          </c:spPr>
          <c:marker>
            <c:symbol val="circle"/>
            <c:size val="5"/>
            <c:spPr>
              <a:solidFill>
                <a:srgbClr val="002060"/>
              </a:solidFill>
              <a:ln w="19050">
                <a:solidFill>
                  <a:srgbClr val="002060"/>
                </a:solidFill>
                <a:prstDash val="solid"/>
              </a:ln>
              <a:effectLst/>
            </c:spPr>
          </c:marker>
          <c:cat>
            <c:numRef>
              <c:f>Sheet1!$S$11:$S$16</c:f>
              <c:numCache>
                <c:formatCode>General</c:formatCode>
                <c:ptCount val="6"/>
                <c:pt idx="0">
                  <c:v>0</c:v>
                </c:pt>
                <c:pt idx="1">
                  <c:v>1</c:v>
                </c:pt>
                <c:pt idx="2">
                  <c:v>2</c:v>
                </c:pt>
                <c:pt idx="3">
                  <c:v>3</c:v>
                </c:pt>
                <c:pt idx="4">
                  <c:v>4</c:v>
                </c:pt>
                <c:pt idx="5">
                  <c:v>5</c:v>
                </c:pt>
              </c:numCache>
            </c:numRef>
          </c:cat>
          <c:val>
            <c:numRef>
              <c:f>Sheet1!$T$11:$T$16</c:f>
              <c:numCache>
                <c:formatCode>[$£-809]#,##0.00</c:formatCode>
                <c:ptCount val="6"/>
                <c:pt idx="0">
                  <c:v>-850000</c:v>
                </c:pt>
                <c:pt idx="1">
                  <c:v>-668181.81818181823</c:v>
                </c:pt>
                <c:pt idx="2">
                  <c:v>-436776.8595041323</c:v>
                </c:pt>
                <c:pt idx="3">
                  <c:v>-248948.1592787379</c:v>
                </c:pt>
                <c:pt idx="4">
                  <c:v>-98685.199098422396</c:v>
                </c:pt>
                <c:pt idx="5">
                  <c:v>68963.558127549448</c:v>
                </c:pt>
              </c:numCache>
            </c:numRef>
          </c:val>
          <c:smooth val="0"/>
          <c:extLst>
            <c:ext xmlns:c16="http://schemas.microsoft.com/office/drawing/2014/chart" uri="{C3380CC4-5D6E-409C-BE32-E72D297353CC}">
              <c16:uniqueId val="{00000001-65F4-4FA9-BFB8-088716FBF43D}"/>
            </c:ext>
          </c:extLst>
        </c:ser>
        <c:dLbls>
          <c:showLegendKey val="0"/>
          <c:showVal val="0"/>
          <c:showCatName val="0"/>
          <c:showSerName val="0"/>
          <c:showPercent val="0"/>
          <c:showBubbleSize val="0"/>
        </c:dLbls>
        <c:marker val="1"/>
        <c:smooth val="0"/>
        <c:axId val="840629256"/>
        <c:axId val="1605116936"/>
      </c:lineChart>
      <c:catAx>
        <c:axId val="840629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116936"/>
        <c:crosses val="autoZero"/>
        <c:auto val="1"/>
        <c:lblAlgn val="ctr"/>
        <c:lblOffset val="100"/>
        <c:noMultiLvlLbl val="0"/>
      </c:catAx>
      <c:valAx>
        <c:axId val="1605116936"/>
        <c:scaling>
          <c:orientation val="minMax"/>
        </c:scaling>
        <c:delete val="0"/>
        <c:axPos val="l"/>
        <c:majorGridlines>
          <c:spPr>
            <a:ln w="9525" cap="flat" cmpd="sng" algn="ctr">
              <a:solidFill>
                <a:schemeClr val="tx1">
                  <a:lumMod val="15000"/>
                  <a:lumOff val="85000"/>
                </a:schemeClr>
              </a:solidFill>
              <a:round/>
            </a:ln>
            <a:effectLst/>
          </c:spPr>
        </c:majorGridlines>
        <c:numFmt formatCode="[$£-809]#,##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0629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Display"/>
                <a:ea typeface="Aptos Display"/>
                <a:cs typeface="Aptos Display"/>
              </a:defRPr>
            </a:pPr>
            <a:r>
              <a:rPr lang="en-US"/>
              <a:t>Project A NPV Vs. Project B NPV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Display"/>
              <a:ea typeface="Aptos Display"/>
              <a:cs typeface="Aptos Display"/>
            </a:defRPr>
          </a:pPr>
          <a:endParaRPr lang="en-US"/>
        </a:p>
      </c:txPr>
    </c:title>
    <c:autoTitleDeleted val="0"/>
    <c:plotArea>
      <c:layout/>
      <c:barChart>
        <c:barDir val="col"/>
        <c:grouping val="clustered"/>
        <c:varyColors val="0"/>
        <c:ser>
          <c:idx val="0"/>
          <c:order val="0"/>
          <c:tx>
            <c:strRef>
              <c:f>{"Project A"}</c:f>
              <c:strCache>
                <c:ptCount val="1"/>
                <c:pt idx="0">
                  <c:v>Project A</c:v>
                </c:pt>
              </c:strCache>
            </c:strRef>
          </c:tx>
          <c:spPr>
            <a:solidFill>
              <a:srgbClr val="C00000"/>
            </a:solidFill>
            <a:ln>
              <a:noFill/>
            </a:ln>
            <a:effectLst/>
          </c:spPr>
          <c:invertIfNegative val="0"/>
          <c:cat>
            <c:strRef>
              <c:f>Sheet1!A11</c:f>
              <c:strCache>
                <c:ptCount val="1"/>
                <c:pt idx="0">
                  <c:v>NPV</c:v>
                </c:pt>
              </c:strCache>
            </c:strRef>
          </c:cat>
          <c:val>
            <c:numRef>
              <c:f>Sheet1!B11</c:f>
              <c:numCache>
                <c:formatCode>[$£-809]#,##0.00</c:formatCode>
                <c:ptCount val="1"/>
                <c:pt idx="0">
                  <c:v>65931.288846389973</c:v>
                </c:pt>
              </c:numCache>
            </c:numRef>
          </c:val>
          <c:extLst>
            <c:ext xmlns:c16="http://schemas.microsoft.com/office/drawing/2014/chart" uri="{C3380CC4-5D6E-409C-BE32-E72D297353CC}">
              <c16:uniqueId val="{00000001-365D-43BF-A024-3087EAFB5E78}"/>
            </c:ext>
          </c:extLst>
        </c:ser>
        <c:ser>
          <c:idx val="1"/>
          <c:order val="1"/>
          <c:tx>
            <c:strRef>
              <c:f>{"Project B"}</c:f>
              <c:strCache>
                <c:ptCount val="1"/>
                <c:pt idx="0">
                  <c:v>Project B</c:v>
                </c:pt>
              </c:strCache>
            </c:strRef>
          </c:tx>
          <c:spPr>
            <a:solidFill>
              <a:srgbClr val="002060"/>
            </a:solidFill>
            <a:ln>
              <a:noFill/>
            </a:ln>
            <a:effectLst/>
          </c:spPr>
          <c:invertIfNegative val="0"/>
          <c:cat>
            <c:strRef>
              <c:f>Sheet1!A11</c:f>
              <c:strCache>
                <c:ptCount val="1"/>
                <c:pt idx="0">
                  <c:v>NPV</c:v>
                </c:pt>
              </c:strCache>
            </c:strRef>
          </c:cat>
          <c:val>
            <c:numRef>
              <c:f>Sheet1!C11</c:f>
              <c:numCache>
                <c:formatCode>[$£-809]#,##0.00</c:formatCode>
                <c:ptCount val="1"/>
                <c:pt idx="0">
                  <c:v>68963.558127549477</c:v>
                </c:pt>
              </c:numCache>
            </c:numRef>
          </c:val>
          <c:extLst>
            <c:ext xmlns:c16="http://schemas.microsoft.com/office/drawing/2014/chart" uri="{C3380CC4-5D6E-409C-BE32-E72D297353CC}">
              <c16:uniqueId val="{00000003-365D-43BF-A024-3087EAFB5E78}"/>
            </c:ext>
          </c:extLst>
        </c:ser>
        <c:dLbls>
          <c:showLegendKey val="0"/>
          <c:showVal val="0"/>
          <c:showCatName val="0"/>
          <c:showSerName val="0"/>
          <c:showPercent val="0"/>
          <c:showBubbleSize val="0"/>
        </c:dLbls>
        <c:gapWidth val="219"/>
        <c:overlap val="-27"/>
        <c:axId val="1654932487"/>
        <c:axId val="1654962183"/>
      </c:barChart>
      <c:catAx>
        <c:axId val="1654932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4962183"/>
        <c:crosses val="autoZero"/>
        <c:auto val="1"/>
        <c:lblAlgn val="ctr"/>
        <c:lblOffset val="100"/>
        <c:noMultiLvlLbl val="0"/>
      </c:catAx>
      <c:valAx>
        <c:axId val="1654962183"/>
        <c:scaling>
          <c:orientation val="minMax"/>
        </c:scaling>
        <c:delete val="0"/>
        <c:axPos val="l"/>
        <c:majorGridlines>
          <c:spPr>
            <a:ln w="9525" cap="flat" cmpd="sng" algn="ctr">
              <a:solidFill>
                <a:schemeClr val="tx1">
                  <a:lumMod val="15000"/>
                  <a:lumOff val="85000"/>
                </a:schemeClr>
              </a:solidFill>
              <a:round/>
            </a:ln>
            <a:effectLst/>
          </c:spPr>
        </c:majorGridlines>
        <c:numFmt formatCode="[$£-809]#,##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4932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190500</xdr:colOff>
      <xdr:row>23</xdr:row>
      <xdr:rowOff>19050</xdr:rowOff>
    </xdr:from>
    <xdr:to>
      <xdr:col>8</xdr:col>
      <xdr:colOff>171450</xdr:colOff>
      <xdr:row>37</xdr:row>
      <xdr:rowOff>95250</xdr:rowOff>
    </xdr:to>
    <xdr:graphicFrame macro="">
      <xdr:nvGraphicFramePr>
        <xdr:cNvPr id="7" name="Chart 6">
          <a:extLst>
            <a:ext uri="{FF2B5EF4-FFF2-40B4-BE49-F238E27FC236}">
              <a16:creationId xmlns:a16="http://schemas.microsoft.com/office/drawing/2014/main" id="{13371FCD-E9A1-0766-75BF-69308B4F3EDB}"/>
            </a:ext>
            <a:ext uri="{147F2762-F138-4A5C-976F-8EAC2B608ADB}">
              <a16:predDERef xmlns:a16="http://schemas.microsoft.com/office/drawing/2014/main" pred="{E7510F8F-45A1-ECEB-4FE3-34F14E6357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8</xdr:row>
      <xdr:rowOff>85725</xdr:rowOff>
    </xdr:from>
    <xdr:to>
      <xdr:col>8</xdr:col>
      <xdr:colOff>142875</xdr:colOff>
      <xdr:row>22</xdr:row>
      <xdr:rowOff>161925</xdr:rowOff>
    </xdr:to>
    <xdr:graphicFrame macro="">
      <xdr:nvGraphicFramePr>
        <xdr:cNvPr id="11" name="Chart 10">
          <a:extLst>
            <a:ext uri="{FF2B5EF4-FFF2-40B4-BE49-F238E27FC236}">
              <a16:creationId xmlns:a16="http://schemas.microsoft.com/office/drawing/2014/main" id="{1788CD29-53D0-84A3-5E8A-9A486AAFB052}"/>
            </a:ext>
            <a:ext uri="{147F2762-F138-4A5C-976F-8EAC2B608ADB}">
              <a16:predDERef xmlns:a16="http://schemas.microsoft.com/office/drawing/2014/main" pred="{13371FCD-E9A1-0766-75BF-69308B4F3E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257175</xdr:colOff>
      <xdr:row>8</xdr:row>
      <xdr:rowOff>95250</xdr:rowOff>
    </xdr:from>
    <xdr:to>
      <xdr:col>13</xdr:col>
      <xdr:colOff>238125</xdr:colOff>
      <xdr:row>22</xdr:row>
      <xdr:rowOff>171450</xdr:rowOff>
    </xdr:to>
    <xdr:graphicFrame macro="">
      <xdr:nvGraphicFramePr>
        <xdr:cNvPr id="13" name="Chart 12">
          <a:extLst>
            <a:ext uri="{FF2B5EF4-FFF2-40B4-BE49-F238E27FC236}">
              <a16:creationId xmlns:a16="http://schemas.microsoft.com/office/drawing/2014/main" id="{79D7518E-CD9C-3DEC-D731-DEF8C8EA45BC}"/>
            </a:ext>
            <a:ext uri="{147F2762-F138-4A5C-976F-8EAC2B608ADB}">
              <a16:predDERef xmlns:a16="http://schemas.microsoft.com/office/drawing/2014/main" pred="{1788CD29-53D0-84A3-5E8A-9A486AAFB0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228600</xdr:colOff>
      <xdr:row>23</xdr:row>
      <xdr:rowOff>38100</xdr:rowOff>
    </xdr:from>
    <xdr:to>
      <xdr:col>13</xdr:col>
      <xdr:colOff>209550</xdr:colOff>
      <xdr:row>37</xdr:row>
      <xdr:rowOff>114300</xdr:rowOff>
    </xdr:to>
    <xdr:graphicFrame macro="">
      <xdr:nvGraphicFramePr>
        <xdr:cNvPr id="6" name="Chart 5">
          <a:extLst>
            <a:ext uri="{FF2B5EF4-FFF2-40B4-BE49-F238E27FC236}">
              <a16:creationId xmlns:a16="http://schemas.microsoft.com/office/drawing/2014/main" id="{03DE7ABF-1382-CC87-1F5B-244CCC57C14D}"/>
            </a:ext>
            <a:ext uri="{147F2762-F138-4A5C-976F-8EAC2B608ADB}">
              <a16:predDERef xmlns:a16="http://schemas.microsoft.com/office/drawing/2014/main" pred="{79D7518E-CD9C-3DEC-D731-DEF8C8EA45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8"/>
  <sheetViews>
    <sheetView tabSelected="1" workbookViewId="0"/>
  </sheetViews>
  <sheetFormatPr defaultRowHeight="15"/>
  <cols>
    <col min="1" max="1" width="16" style="1" bestFit="1" customWidth="1"/>
    <col min="2" max="3" width="12.42578125" style="1" bestFit="1" customWidth="1"/>
    <col min="4" max="5" width="9.140625" style="1"/>
    <col min="6" max="6" width="13.42578125" style="1" bestFit="1" customWidth="1"/>
    <col min="7" max="7" width="20.28515625" style="1" bestFit="1" customWidth="1"/>
    <col min="8" max="8" width="16.85546875" style="1" bestFit="1" customWidth="1"/>
    <col min="9" max="10" width="9.140625" style="1"/>
    <col min="11" max="11" width="13.42578125" style="1" bestFit="1" customWidth="1"/>
    <col min="12" max="12" width="20.28515625" style="1" bestFit="1" customWidth="1"/>
    <col min="13" max="13" width="16.85546875" style="1" bestFit="1" customWidth="1"/>
    <col min="14" max="14" width="9.140625" style="1"/>
    <col min="15" max="15" width="9.140625" style="1" customWidth="1"/>
    <col min="16" max="16" width="20.28515625" style="1" bestFit="1" customWidth="1"/>
    <col min="17" max="17" width="19" style="1" bestFit="1" customWidth="1"/>
    <col min="18" max="19" width="9.140625" style="1" customWidth="1"/>
    <col min="20" max="20" width="20.28515625" style="1" bestFit="1" customWidth="1"/>
    <col min="21" max="21" width="19" style="1" bestFit="1" customWidth="1"/>
    <col min="22" max="22" width="9.140625" style="1" customWidth="1"/>
    <col min="23" max="16384" width="9.140625" style="1"/>
  </cols>
  <sheetData>
    <row r="1" spans="1:21">
      <c r="A1" s="25" t="s">
        <v>0</v>
      </c>
      <c r="B1" s="25" t="s">
        <v>1</v>
      </c>
      <c r="C1" s="66" t="s">
        <v>2</v>
      </c>
      <c r="E1" s="38" t="s">
        <v>3</v>
      </c>
      <c r="F1" s="39"/>
      <c r="G1" s="39"/>
      <c r="H1" s="40"/>
      <c r="I1" s="26"/>
      <c r="J1" s="38" t="s">
        <v>4</v>
      </c>
      <c r="K1" s="39"/>
      <c r="L1" s="39"/>
      <c r="M1" s="40"/>
      <c r="O1" s="41" t="s">
        <v>3</v>
      </c>
      <c r="P1" s="42"/>
      <c r="Q1" s="43"/>
      <c r="R1" s="26"/>
      <c r="S1" s="41" t="s">
        <v>5</v>
      </c>
      <c r="T1" s="42"/>
      <c r="U1" s="43"/>
    </row>
    <row r="2" spans="1:21">
      <c r="A2" s="2" t="s">
        <v>6</v>
      </c>
      <c r="B2" s="2" t="s">
        <v>7</v>
      </c>
      <c r="C2" s="3" t="s">
        <v>7</v>
      </c>
      <c r="E2" s="32" t="s">
        <v>8</v>
      </c>
      <c r="F2" s="27" t="s">
        <v>9</v>
      </c>
      <c r="G2" s="27" t="s">
        <v>10</v>
      </c>
      <c r="H2" s="28" t="s">
        <v>11</v>
      </c>
      <c r="I2" s="26"/>
      <c r="J2" s="32" t="s">
        <v>8</v>
      </c>
      <c r="K2" s="27" t="s">
        <v>9</v>
      </c>
      <c r="L2" s="27" t="s">
        <v>10</v>
      </c>
      <c r="M2" s="28" t="s">
        <v>11</v>
      </c>
      <c r="O2" s="49" t="s">
        <v>8</v>
      </c>
      <c r="P2" s="32" t="s">
        <v>12</v>
      </c>
      <c r="Q2" s="35" t="s">
        <v>13</v>
      </c>
      <c r="R2" s="26"/>
      <c r="S2" s="49" t="s">
        <v>8</v>
      </c>
      <c r="T2" s="32" t="s">
        <v>12</v>
      </c>
      <c r="U2" s="35" t="s">
        <v>13</v>
      </c>
    </row>
    <row r="3" spans="1:21">
      <c r="A3" s="4" t="s">
        <v>14</v>
      </c>
      <c r="B3" s="5">
        <v>-900000</v>
      </c>
      <c r="C3" s="6">
        <v>-850000</v>
      </c>
      <c r="E3" s="4">
        <v>1</v>
      </c>
      <c r="F3" s="5">
        <v>220000</v>
      </c>
      <c r="G3" s="4" t="s">
        <v>7</v>
      </c>
      <c r="H3" s="6">
        <f>F3/((1+0.1)^(E3))</f>
        <v>199999.99999999997</v>
      </c>
      <c r="I3" s="26"/>
      <c r="J3" s="4">
        <v>1</v>
      </c>
      <c r="K3" s="5">
        <v>200000</v>
      </c>
      <c r="L3" s="4" t="s">
        <v>7</v>
      </c>
      <c r="M3" s="6">
        <f t="shared" ref="M3:M7" si="0">K3/((1+0.1)^(J3))</f>
        <v>181818.18181818179</v>
      </c>
      <c r="O3" s="4" t="s">
        <v>15</v>
      </c>
      <c r="P3" s="5">
        <v>199999.99999999997</v>
      </c>
      <c r="Q3" s="36" t="str">
        <f t="shared" ref="Q3:Q6" si="1">IF(P3&gt;=-$B$3,"Yes","No")</f>
        <v>No</v>
      </c>
      <c r="R3" s="26"/>
      <c r="S3" s="4" t="s">
        <v>15</v>
      </c>
      <c r="T3" s="5">
        <v>181818.18181818179</v>
      </c>
      <c r="U3" s="36" t="str">
        <f t="shared" ref="U3:U6" si="2">IF(T3&gt;=-$C$3,"Yes","No")</f>
        <v>No</v>
      </c>
    </row>
    <row r="4" spans="1:21">
      <c r="A4" s="2" t="s">
        <v>16</v>
      </c>
      <c r="B4" s="7">
        <v>220000</v>
      </c>
      <c r="C4" s="8">
        <v>200000</v>
      </c>
      <c r="E4" s="2">
        <v>2</v>
      </c>
      <c r="F4" s="7">
        <v>240000</v>
      </c>
      <c r="G4" s="2" t="s">
        <v>7</v>
      </c>
      <c r="H4" s="8">
        <f t="shared" ref="H4:H7" si="3">F4/((1+0.1)^(E4))</f>
        <v>198347.10743801651</v>
      </c>
      <c r="I4" s="26"/>
      <c r="J4" s="2">
        <v>2</v>
      </c>
      <c r="K4" s="7">
        <v>280000</v>
      </c>
      <c r="L4" s="2" t="s">
        <v>7</v>
      </c>
      <c r="M4" s="8">
        <f t="shared" si="0"/>
        <v>231404.95867768591</v>
      </c>
      <c r="O4" s="2" t="s">
        <v>17</v>
      </c>
      <c r="P4" s="7">
        <v>398347.10743801645</v>
      </c>
      <c r="Q4" s="3" t="str">
        <f t="shared" si="1"/>
        <v>No</v>
      </c>
      <c r="R4" s="26"/>
      <c r="S4" s="2" t="s">
        <v>17</v>
      </c>
      <c r="T4" s="7">
        <v>413223.1404958677</v>
      </c>
      <c r="U4" s="3" t="str">
        <f t="shared" si="2"/>
        <v>No</v>
      </c>
    </row>
    <row r="5" spans="1:21">
      <c r="A5" s="9" t="s">
        <v>18</v>
      </c>
      <c r="B5" s="10">
        <v>240000</v>
      </c>
      <c r="C5" s="11">
        <v>280000</v>
      </c>
      <c r="E5" s="9">
        <v>3</v>
      </c>
      <c r="F5" s="10">
        <v>210000</v>
      </c>
      <c r="G5" s="9" t="s">
        <v>7</v>
      </c>
      <c r="H5" s="11">
        <f t="shared" si="3"/>
        <v>157776.10818933128</v>
      </c>
      <c r="I5" s="26"/>
      <c r="J5" s="9">
        <v>3</v>
      </c>
      <c r="K5" s="10">
        <v>250000</v>
      </c>
      <c r="L5" s="9" t="s">
        <v>7</v>
      </c>
      <c r="M5" s="11">
        <f t="shared" si="0"/>
        <v>187828.70022539439</v>
      </c>
      <c r="O5" s="9" t="s">
        <v>19</v>
      </c>
      <c r="P5" s="10">
        <v>556123.2156273477</v>
      </c>
      <c r="Q5" s="37" t="str">
        <f t="shared" si="1"/>
        <v>No</v>
      </c>
      <c r="R5" s="26"/>
      <c r="S5" s="9" t="s">
        <v>19</v>
      </c>
      <c r="T5" s="10">
        <v>601051.84072126215</v>
      </c>
      <c r="U5" s="37" t="str">
        <f>IF(T5&gt;=-$C$3,"Yes","No")</f>
        <v>No</v>
      </c>
    </row>
    <row r="6" spans="1:21">
      <c r="A6" s="2" t="s">
        <v>20</v>
      </c>
      <c r="B6" s="7">
        <v>210000</v>
      </c>
      <c r="C6" s="8">
        <v>250000</v>
      </c>
      <c r="E6" s="2">
        <v>4</v>
      </c>
      <c r="F6" s="7">
        <v>300000</v>
      </c>
      <c r="G6" s="2" t="s">
        <v>7</v>
      </c>
      <c r="H6" s="8">
        <f t="shared" si="3"/>
        <v>204904.03660952116</v>
      </c>
      <c r="I6" s="26"/>
      <c r="J6" s="2">
        <v>4</v>
      </c>
      <c r="K6" s="7">
        <v>220000</v>
      </c>
      <c r="L6" s="2" t="s">
        <v>7</v>
      </c>
      <c r="M6" s="8">
        <f t="shared" si="0"/>
        <v>150262.96018031551</v>
      </c>
      <c r="O6" s="2" t="s">
        <v>21</v>
      </c>
      <c r="P6" s="7">
        <v>761027.25223686884</v>
      </c>
      <c r="Q6" s="3" t="str">
        <f t="shared" si="1"/>
        <v>No</v>
      </c>
      <c r="R6" s="26"/>
      <c r="S6" s="2" t="s">
        <v>21</v>
      </c>
      <c r="T6" s="7">
        <v>751314.80090157769</v>
      </c>
      <c r="U6" s="3" t="str">
        <f t="shared" si="2"/>
        <v>No</v>
      </c>
    </row>
    <row r="7" spans="1:21">
      <c r="A7" s="9" t="s">
        <v>22</v>
      </c>
      <c r="B7" s="10">
        <v>300000</v>
      </c>
      <c r="C7" s="11">
        <v>220000</v>
      </c>
      <c r="E7" s="29">
        <v>5</v>
      </c>
      <c r="F7" s="30">
        <v>330000</v>
      </c>
      <c r="G7" s="29" t="s">
        <v>7</v>
      </c>
      <c r="H7" s="31">
        <f t="shared" si="3"/>
        <v>204904.03660952114</v>
      </c>
      <c r="I7" s="26"/>
      <c r="J7" s="29">
        <v>5</v>
      </c>
      <c r="K7" s="30">
        <v>270000</v>
      </c>
      <c r="L7" s="29" t="s">
        <v>7</v>
      </c>
      <c r="M7" s="31">
        <f t="shared" si="0"/>
        <v>167648.75722597184</v>
      </c>
      <c r="O7" s="44" t="s">
        <v>23</v>
      </c>
      <c r="P7" s="45">
        <v>965931.28884638997</v>
      </c>
      <c r="Q7" s="46" t="str">
        <f t="shared" ref="Q7" si="4">IF(P7&gt;=-$B$3,"Yes","No")</f>
        <v>Yes</v>
      </c>
      <c r="R7" s="26"/>
      <c r="S7" s="44" t="s">
        <v>23</v>
      </c>
      <c r="T7" s="45">
        <v>918963.55812754948</v>
      </c>
      <c r="U7" s="46" t="str">
        <f t="shared" ref="U7" si="5">IF(T7&gt;=-$C$3,"Yes","No")</f>
        <v>Yes</v>
      </c>
    </row>
    <row r="8" spans="1:21">
      <c r="A8" s="12" t="s">
        <v>24</v>
      </c>
      <c r="B8" s="13">
        <v>330000</v>
      </c>
      <c r="C8" s="14">
        <v>270000</v>
      </c>
      <c r="E8" s="32" t="s">
        <v>25</v>
      </c>
      <c r="F8" s="33">
        <f>SUM(F3:F7)</f>
        <v>1300000</v>
      </c>
      <c r="G8" s="32" t="s">
        <v>26</v>
      </c>
      <c r="H8" s="34">
        <f t="shared" ref="H8:I8" si="6">SUM(H3:H7)</f>
        <v>965931.28884638997</v>
      </c>
      <c r="I8" s="26"/>
      <c r="J8" s="32" t="s">
        <v>25</v>
      </c>
      <c r="K8" s="33">
        <f t="shared" ref="K8:M8" si="7">SUM(K3:K7)</f>
        <v>1220000</v>
      </c>
      <c r="L8" s="32" t="s">
        <v>26</v>
      </c>
      <c r="M8" s="34">
        <f t="shared" si="7"/>
        <v>918963.55812754948</v>
      </c>
    </row>
    <row r="9" spans="1:21">
      <c r="O9" s="62" t="s">
        <v>27</v>
      </c>
      <c r="P9" s="63"/>
      <c r="S9" s="62" t="s">
        <v>28</v>
      </c>
      <c r="T9" s="63"/>
    </row>
    <row r="10" spans="1:21">
      <c r="A10" s="64" t="s">
        <v>29</v>
      </c>
      <c r="B10" s="64" t="s">
        <v>30</v>
      </c>
      <c r="C10" s="65" t="s">
        <v>31</v>
      </c>
      <c r="O10" s="60" t="s">
        <v>8</v>
      </c>
      <c r="P10" s="61" t="s">
        <v>12</v>
      </c>
      <c r="S10" s="60" t="s">
        <v>8</v>
      </c>
      <c r="T10" s="61" t="s">
        <v>12</v>
      </c>
    </row>
    <row r="11" spans="1:21">
      <c r="A11" s="15" t="s">
        <v>32</v>
      </c>
      <c r="B11" s="16">
        <f>H8+B3</f>
        <v>65931.288846389973</v>
      </c>
      <c r="C11" s="17">
        <f>M8+C3</f>
        <v>68963.558127549477</v>
      </c>
      <c r="O11" s="4">
        <v>0</v>
      </c>
      <c r="P11" s="6">
        <v>-900000</v>
      </c>
      <c r="S11" s="4">
        <v>0</v>
      </c>
      <c r="T11" s="6">
        <v>-850000</v>
      </c>
    </row>
    <row r="12" spans="1:21">
      <c r="A12" s="18" t="s">
        <v>33</v>
      </c>
      <c r="B12" s="19">
        <f>IRR(B3:B8)</f>
        <v>0.12629959775186173</v>
      </c>
      <c r="C12" s="20">
        <f>IRR(C3:C8)</f>
        <v>0.13047448251214955</v>
      </c>
      <c r="O12" s="2">
        <v>1</v>
      </c>
      <c r="P12" s="8">
        <v>-700000</v>
      </c>
      <c r="S12" s="2">
        <v>1</v>
      </c>
      <c r="T12" s="8">
        <f>T11+M3</f>
        <v>-668181.81818181823</v>
      </c>
    </row>
    <row r="13" spans="1:21">
      <c r="A13" s="21" t="s">
        <v>34</v>
      </c>
      <c r="B13" s="48">
        <f>4+(-B3-P6)/H7</f>
        <v>4.6782333333333348</v>
      </c>
      <c r="C13" s="47">
        <f>4+(-C3-T6)/M7</f>
        <v>4.5886425925925929</v>
      </c>
      <c r="O13" s="9">
        <v>2</v>
      </c>
      <c r="P13" s="11">
        <v>-501652.89256198349</v>
      </c>
      <c r="S13" s="9">
        <v>2</v>
      </c>
      <c r="T13" s="11">
        <f>T12+M4</f>
        <v>-436776.8595041323</v>
      </c>
    </row>
    <row r="14" spans="1:21">
      <c r="A14" s="22" t="s">
        <v>35</v>
      </c>
      <c r="B14" s="23">
        <f>SUM(B3:B8)</f>
        <v>400000</v>
      </c>
      <c r="C14" s="24">
        <f>SUM(C3:C8)</f>
        <v>370000</v>
      </c>
      <c r="O14" s="2">
        <v>3</v>
      </c>
      <c r="P14" s="8">
        <v>-343876.78437265218</v>
      </c>
      <c r="S14" s="2">
        <v>3</v>
      </c>
      <c r="T14" s="8">
        <f>T13+M5</f>
        <v>-248948.1592787379</v>
      </c>
    </row>
    <row r="15" spans="1:21">
      <c r="O15" s="9">
        <v>4</v>
      </c>
      <c r="P15" s="11">
        <v>-138972.74776313102</v>
      </c>
      <c r="S15" s="9">
        <v>4</v>
      </c>
      <c r="T15" s="11">
        <f>T14+M6</f>
        <v>-98685.199098422396</v>
      </c>
    </row>
    <row r="16" spans="1:21" ht="15" customHeight="1">
      <c r="A16" s="50" t="s">
        <v>36</v>
      </c>
      <c r="B16" s="51"/>
      <c r="C16" s="52"/>
      <c r="O16" s="12">
        <v>5</v>
      </c>
      <c r="P16" s="14">
        <v>65931.288846390118</v>
      </c>
      <c r="S16" s="12">
        <v>5</v>
      </c>
      <c r="T16" s="14">
        <f>T15+M7</f>
        <v>68963.558127549448</v>
      </c>
    </row>
    <row r="17" spans="1:3">
      <c r="A17" s="53"/>
      <c r="B17" s="54"/>
      <c r="C17" s="55"/>
    </row>
    <row r="18" spans="1:3">
      <c r="A18" s="53"/>
      <c r="B18" s="54"/>
      <c r="C18" s="55"/>
    </row>
    <row r="19" spans="1:3">
      <c r="A19" s="53"/>
      <c r="B19" s="54"/>
      <c r="C19" s="55"/>
    </row>
    <row r="20" spans="1:3">
      <c r="A20" s="53"/>
      <c r="B20" s="54"/>
      <c r="C20" s="55"/>
    </row>
    <row r="21" spans="1:3">
      <c r="A21" s="53"/>
      <c r="B21" s="54"/>
      <c r="C21" s="55"/>
    </row>
    <row r="22" spans="1:3">
      <c r="A22" s="53"/>
      <c r="B22" s="54"/>
      <c r="C22" s="55"/>
    </row>
    <row r="23" spans="1:3">
      <c r="A23" s="53"/>
      <c r="B23" s="54"/>
      <c r="C23" s="55"/>
    </row>
    <row r="24" spans="1:3">
      <c r="A24" s="53"/>
      <c r="B24" s="54"/>
      <c r="C24" s="55"/>
    </row>
    <row r="25" spans="1:3">
      <c r="A25" s="53"/>
      <c r="B25" s="54"/>
      <c r="C25" s="55"/>
    </row>
    <row r="26" spans="1:3">
      <c r="A26" s="53"/>
      <c r="B26" s="54"/>
      <c r="C26" s="55"/>
    </row>
    <row r="27" spans="1:3">
      <c r="A27" s="53"/>
      <c r="B27" s="54"/>
      <c r="C27" s="55"/>
    </row>
    <row r="28" spans="1:3">
      <c r="A28" s="53"/>
      <c r="B28" s="54"/>
      <c r="C28" s="55"/>
    </row>
    <row r="29" spans="1:3">
      <c r="A29" s="53"/>
      <c r="B29" s="54"/>
      <c r="C29" s="55"/>
    </row>
    <row r="30" spans="1:3">
      <c r="A30" s="53"/>
      <c r="B30" s="54"/>
      <c r="C30" s="55"/>
    </row>
    <row r="31" spans="1:3">
      <c r="A31" s="53"/>
      <c r="B31" s="54"/>
      <c r="C31" s="55"/>
    </row>
    <row r="32" spans="1:3">
      <c r="A32" s="53"/>
      <c r="B32" s="54"/>
      <c r="C32" s="55"/>
    </row>
    <row r="33" spans="1:3">
      <c r="A33" s="53"/>
      <c r="B33" s="54"/>
      <c r="C33" s="55"/>
    </row>
    <row r="34" spans="1:3">
      <c r="A34" s="56"/>
      <c r="B34" s="57"/>
      <c r="C34" s="58"/>
    </row>
    <row r="35" spans="1:3">
      <c r="A35" s="59"/>
      <c r="B35" s="59"/>
      <c r="C35" s="59"/>
    </row>
    <row r="36" spans="1:3">
      <c r="A36" s="59"/>
      <c r="B36" s="59"/>
      <c r="C36" s="59"/>
    </row>
    <row r="37" spans="1:3">
      <c r="A37" s="59"/>
      <c r="B37" s="59"/>
      <c r="C37" s="59"/>
    </row>
    <row r="38" spans="1:3">
      <c r="A38" s="59"/>
      <c r="B38" s="59"/>
      <c r="C38" s="59"/>
    </row>
    <row r="39" spans="1:3">
      <c r="A39" s="59"/>
      <c r="B39" s="59"/>
      <c r="C39" s="59"/>
    </row>
    <row r="40" spans="1:3">
      <c r="A40" s="59"/>
      <c r="B40" s="59"/>
      <c r="C40" s="59"/>
    </row>
    <row r="41" spans="1:3">
      <c r="A41" s="59"/>
      <c r="B41" s="59"/>
      <c r="C41" s="59"/>
    </row>
    <row r="42" spans="1:3">
      <c r="A42" s="59"/>
      <c r="B42" s="59"/>
      <c r="C42" s="59"/>
    </row>
    <row r="43" spans="1:3">
      <c r="A43" s="59"/>
      <c r="B43" s="59"/>
      <c r="C43" s="59"/>
    </row>
    <row r="44" spans="1:3">
      <c r="A44" s="59"/>
      <c r="B44" s="59"/>
      <c r="C44" s="59"/>
    </row>
    <row r="45" spans="1:3">
      <c r="A45" s="59"/>
      <c r="B45" s="59"/>
      <c r="C45" s="59"/>
    </row>
    <row r="46" spans="1:3">
      <c r="A46" s="59"/>
      <c r="B46" s="59"/>
      <c r="C46" s="59"/>
    </row>
    <row r="47" spans="1:3">
      <c r="A47" s="59"/>
      <c r="B47" s="59"/>
      <c r="C47" s="59"/>
    </row>
    <row r="48" spans="1:3">
      <c r="A48" s="59"/>
      <c r="B48" s="59"/>
      <c r="C48" s="59"/>
    </row>
  </sheetData>
  <mergeCells count="7">
    <mergeCell ref="E1:H1"/>
    <mergeCell ref="J1:M1"/>
    <mergeCell ref="O1:Q1"/>
    <mergeCell ref="S1:U1"/>
    <mergeCell ref="A16:C34"/>
    <mergeCell ref="O9:P9"/>
    <mergeCell ref="S9:T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Sachin Bhanderi</cp:lastModifiedBy>
  <cp:revision/>
  <dcterms:created xsi:type="dcterms:W3CDTF">2025-06-23T15:46:34Z</dcterms:created>
  <dcterms:modified xsi:type="dcterms:W3CDTF">2025-06-24T13:15:02Z</dcterms:modified>
  <cp:category/>
  <cp:contentStatus/>
</cp:coreProperties>
</file>