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01"/>
  <workbookPr/>
  <xr:revisionPtr revIDLastSave="19" documentId="11_0B1D56BE9CDCCE836B02CE7A5FB0D4A9BBFD1C62" xr6:coauthVersionLast="47" xr6:coauthVersionMax="47" xr10:uidLastSave="{DC48A68C-356B-439A-AB05-926D395C1C7B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E4" i="1"/>
  <c r="E3" i="1"/>
  <c r="E5" i="1" l="1"/>
  <c r="G3" i="1"/>
  <c r="F3" i="1"/>
  <c r="H4" i="1"/>
  <c r="F4" i="1"/>
  <c r="K6" i="1" l="1"/>
  <c r="K5" i="1"/>
  <c r="K4" i="1"/>
  <c r="K3" i="1"/>
  <c r="F5" i="1"/>
  <c r="G5" i="1"/>
  <c r="H3" i="1"/>
  <c r="H5" i="1" s="1"/>
</calcChain>
</file>

<file path=xl/sharedStrings.xml><?xml version="1.0" encoding="utf-8"?>
<sst xmlns="http://schemas.openxmlformats.org/spreadsheetml/2006/main" count="21" uniqueCount="20">
  <si>
    <t>Company Data</t>
  </si>
  <si>
    <t>WACC Calculation Table</t>
  </si>
  <si>
    <t>Sensitivity Analysis Table</t>
  </si>
  <si>
    <t>Green Horizon Industries’ current WACC is 9.50%, representing the blended cost of equity and post-tax debt. As equity becomes more expensive, the WACC rises proportionally, reflecting the heavier weighting of equity in the capital structure. A greater reliance on debt reduces WACC due to its lower after-tax cost, but heightens financial risk, whereas increasing equity bolsters solvency while raising the overall capital cost. Employing a 9.50% discount rate alongside sensitivity analyses ensures investment decisions remain value-driven and risk-aware, balancing cost efficiency with long-term financial resilience.</t>
  </si>
  <si>
    <t>Item</t>
  </si>
  <si>
    <t>Value</t>
  </si>
  <si>
    <t>Component</t>
  </si>
  <si>
    <t>Weight</t>
  </si>
  <si>
    <t>After-Tax Cost</t>
  </si>
  <si>
    <t>Weighted Cost</t>
  </si>
  <si>
    <t>Cost of Equity</t>
  </si>
  <si>
    <t>WACC (%)</t>
  </si>
  <si>
    <t>Market Value of Equity</t>
  </si>
  <si>
    <t>Equity</t>
  </si>
  <si>
    <t>Market Value of Debt</t>
  </si>
  <si>
    <t>Debt</t>
  </si>
  <si>
    <t>Cost of Equity (CAPM)</t>
  </si>
  <si>
    <t>WACC</t>
  </si>
  <si>
    <t>Cost of Debt (Before Tax)</t>
  </si>
  <si>
    <t>Corporate 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</si>
</sst>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"/>
  </numFmts>
  <fonts count="2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64" fontId="0" fillId="3" borderId="12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2" fontId="0" fillId="3" borderId="11" xfId="0" applyNumberFormat="1" applyFill="1" applyBorder="1" applyAlignment="1">
      <alignment horizontal="center" vertical="center"/>
    </xf>
    <xf numFmtId="10" fontId="0" fillId="3" borderId="12" xfId="0" applyNumberFormat="1" applyFill="1" applyBorder="1" applyAlignment="1">
      <alignment horizontal="center" vertical="center"/>
    </xf>
    <xf numFmtId="9" fontId="0" fillId="3" borderId="11" xfId="0" applyNumberForma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10" fontId="0" fillId="0" borderId="14" xfId="0" applyNumberFormat="1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9" fontId="0" fillId="3" borderId="14" xfId="0" applyNumberForma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164" fontId="0" fillId="3" borderId="15" xfId="0" applyNumberFormat="1" applyFill="1" applyBorder="1" applyAlignment="1">
      <alignment horizontal="center" vertical="center"/>
    </xf>
    <xf numFmtId="2" fontId="0" fillId="3" borderId="15" xfId="0" applyNumberFormat="1" applyFill="1" applyBorder="1" applyAlignment="1">
      <alignment horizontal="center" vertical="center"/>
    </xf>
    <xf numFmtId="9" fontId="0" fillId="3" borderId="13" xfId="0" applyNumberFormat="1" applyFill="1" applyBorder="1" applyAlignment="1">
      <alignment horizontal="center" vertical="center"/>
    </xf>
    <xf numFmtId="10" fontId="0" fillId="3" borderId="14" xfId="0" applyNumberFormat="1" applyFill="1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10" fontId="0" fillId="0" borderId="16" xfId="0" applyNumberFormat="1" applyBorder="1" applyAlignment="1">
      <alignment horizontal="center" vertical="center"/>
    </xf>
    <xf numFmtId="9" fontId="0" fillId="3" borderId="16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0" fontId="0" fillId="3" borderId="8" xfId="0" applyNumberFormat="1" applyFill="1" applyBorder="1" applyAlignment="1">
      <alignment horizontal="center" vertical="center"/>
    </xf>
    <xf numFmtId="10" fontId="0" fillId="0" borderId="20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Capital Structure Breakdown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B4-4F29-AA1F-7764D21700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B4-4F29-AA1F-7764D21700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Sheet1!$D$3:$D$4</c:f>
              <c:strCache>
                <c:ptCount val="2"/>
                <c:pt idx="0">
                  <c:v>Equity</c:v>
                </c:pt>
                <c:pt idx="1">
                  <c:v>Debt</c:v>
                </c:pt>
              </c:strCache>
            </c:strRef>
          </c:cat>
          <c:val>
            <c:numRef>
              <c:f>Sheet1!$E$3:$E$4</c:f>
              <c:numCache>
                <c:formatCode>[$£-809]#,##0</c:formatCode>
                <c:ptCount val="2"/>
                <c:pt idx="0">
                  <c:v>4000000</c:v>
                </c:pt>
                <c:pt idx="1">
                  <c:v>2000000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76-486E-A536-8724FABCF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WACC Vs. Cost of Equity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Sheet1!$K$2</c:f>
              <c:strCache>
                <c:ptCount val="1"/>
                <c:pt idx="0">
                  <c:v>WACC (%)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19050">
                <a:solidFill>
                  <a:srgbClr val="C00000"/>
                </a:solidFill>
                <a:prstDash val="solid"/>
              </a:ln>
              <a:effectLst/>
            </c:spPr>
          </c:marker>
          <c:cat>
            <c:numRef>
              <c:f>Sheet1!$J$3:$J$6</c:f>
              <c:numCache>
                <c:formatCode>0%</c:formatCode>
                <c:ptCount val="4"/>
                <c:pt idx="0">
                  <c:v>0.1</c:v>
                </c:pt>
                <c:pt idx="1">
                  <c:v>0.12</c:v>
                </c:pt>
                <c:pt idx="2">
                  <c:v>0.14000000000000001</c:v>
                </c:pt>
                <c:pt idx="3">
                  <c:v>0.16</c:v>
                </c:pt>
              </c:numCache>
            </c:numRef>
          </c:cat>
          <c:val>
            <c:numRef>
              <c:f>Sheet1!$K$3:$K$6</c:f>
              <c:numCache>
                <c:formatCode>0.00%</c:formatCode>
                <c:ptCount val="4"/>
                <c:pt idx="0">
                  <c:v>8.1666666666666665E-2</c:v>
                </c:pt>
                <c:pt idx="1">
                  <c:v>9.5000000000000001E-2</c:v>
                </c:pt>
                <c:pt idx="2">
                  <c:v>0.10833333333333334</c:v>
                </c:pt>
                <c:pt idx="3">
                  <c:v>0.12166666666666667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2D-48C0-967F-2FB36661B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56519"/>
        <c:axId val="887453191"/>
      </c:lineChart>
      <c:catAx>
        <c:axId val="290565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 of Equity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7453191"/>
        <c:crosses val="autoZero"/>
        <c:auto val="1"/>
        <c:lblAlgn val="ctr"/>
        <c:lblOffset val="100"/>
        <c:noMultiLvlLbl val="0"/>
      </c:catAx>
      <c:valAx>
        <c:axId val="887453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56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7</xdr:row>
      <xdr:rowOff>66675</xdr:rowOff>
    </xdr:from>
    <xdr:to>
      <xdr:col>11</xdr:col>
      <xdr:colOff>552450</xdr:colOff>
      <xdr:row>21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B6D442-AF68-7971-1F59-AA40058268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7</xdr:row>
      <xdr:rowOff>66675</xdr:rowOff>
    </xdr:from>
    <xdr:to>
      <xdr:col>5</xdr:col>
      <xdr:colOff>400050</xdr:colOff>
      <xdr:row>21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78F664A-90DD-065E-0903-BC891D93D8EC}"/>
            </a:ext>
            <a:ext uri="{147F2762-F138-4A5C-976F-8EAC2B608ADB}">
              <a16:predDERef xmlns:a16="http://schemas.microsoft.com/office/drawing/2014/main" pred="{2CB6D442-AF68-7971-1F59-AA40058268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workbookViewId="0">
      <selection sqref="A1:B1"/>
    </sheetView>
  </sheetViews>
  <sheetFormatPr defaultRowHeight="15"/>
  <cols>
    <col min="1" max="1" width="22" style="1" bestFit="1" customWidth="1"/>
    <col min="2" max="2" width="10.7109375" style="1" bestFit="1" customWidth="1"/>
    <col min="3" max="3" width="9.140625" style="1"/>
    <col min="4" max="4" width="11" style="1" bestFit="1" customWidth="1"/>
    <col min="5" max="5" width="10.7109375" style="1" bestFit="1" customWidth="1"/>
    <col min="6" max="6" width="9.140625" style="1" customWidth="1"/>
    <col min="7" max="7" width="12.85546875" style="1" bestFit="1" customWidth="1"/>
    <col min="8" max="8" width="13.42578125" style="1" bestFit="1" customWidth="1"/>
    <col min="9" max="9" width="9.140625" style="1"/>
    <col min="10" max="10" width="12.7109375" style="1" bestFit="1" customWidth="1"/>
    <col min="11" max="11" width="9.85546875" style="1" bestFit="1" customWidth="1"/>
    <col min="12" max="16384" width="9.140625" style="1"/>
  </cols>
  <sheetData>
    <row r="1" spans="1:20">
      <c r="A1" s="27" t="s">
        <v>0</v>
      </c>
      <c r="B1" s="28"/>
      <c r="D1" s="27" t="s">
        <v>1</v>
      </c>
      <c r="E1" s="29"/>
      <c r="F1" s="29"/>
      <c r="G1" s="29"/>
      <c r="H1" s="28"/>
      <c r="J1" s="27" t="s">
        <v>2</v>
      </c>
      <c r="K1" s="28"/>
      <c r="M1" s="30" t="s">
        <v>3</v>
      </c>
      <c r="N1" s="31"/>
      <c r="O1" s="31"/>
      <c r="P1" s="31"/>
      <c r="Q1" s="31"/>
      <c r="R1" s="31"/>
      <c r="S1" s="31"/>
      <c r="T1" s="32"/>
    </row>
    <row r="2" spans="1:20">
      <c r="A2" s="2" t="s">
        <v>4</v>
      </c>
      <c r="B2" s="3" t="s">
        <v>5</v>
      </c>
      <c r="D2" s="2" t="s">
        <v>6</v>
      </c>
      <c r="E2" s="2" t="s">
        <v>5</v>
      </c>
      <c r="F2" s="2" t="s">
        <v>7</v>
      </c>
      <c r="G2" s="2" t="s">
        <v>8</v>
      </c>
      <c r="H2" s="3" t="s">
        <v>9</v>
      </c>
      <c r="J2" s="2" t="s">
        <v>10</v>
      </c>
      <c r="K2" s="3" t="s">
        <v>11</v>
      </c>
      <c r="M2" s="33"/>
      <c r="N2" s="38"/>
      <c r="O2" s="38"/>
      <c r="P2" s="38"/>
      <c r="Q2" s="38"/>
      <c r="R2" s="38"/>
      <c r="S2" s="38"/>
      <c r="T2" s="34"/>
    </row>
    <row r="3" spans="1:20">
      <c r="A3" s="4" t="s">
        <v>12</v>
      </c>
      <c r="B3" s="5">
        <v>4000000</v>
      </c>
      <c r="D3" s="4" t="s">
        <v>13</v>
      </c>
      <c r="E3" s="6">
        <f>B3</f>
        <v>4000000</v>
      </c>
      <c r="F3" s="7">
        <f>E3/(B3+B4)</f>
        <v>0.66666666666666663</v>
      </c>
      <c r="G3" s="6">
        <f>E3*B5</f>
        <v>480000</v>
      </c>
      <c r="H3" s="8">
        <f>G3/(B3+B4)</f>
        <v>0.08</v>
      </c>
      <c r="J3" s="9">
        <v>0.1</v>
      </c>
      <c r="K3" s="8">
        <f>(($B$3*J3)/($B$3+$B$4))+$H$4</f>
        <v>8.1666666666666665E-2</v>
      </c>
      <c r="M3" s="33"/>
      <c r="N3" s="38"/>
      <c r="O3" s="38"/>
      <c r="P3" s="38"/>
      <c r="Q3" s="38"/>
      <c r="R3" s="38"/>
      <c r="S3" s="38"/>
      <c r="T3" s="34"/>
    </row>
    <row r="4" spans="1:20">
      <c r="A4" s="10" t="s">
        <v>14</v>
      </c>
      <c r="B4" s="11">
        <v>2000000</v>
      </c>
      <c r="D4" s="10" t="s">
        <v>15</v>
      </c>
      <c r="E4" s="12">
        <f>B4</f>
        <v>2000000</v>
      </c>
      <c r="F4" s="13">
        <f>E4/(B3+B4)</f>
        <v>0.33333333333333331</v>
      </c>
      <c r="G4" s="12">
        <f>E4*B6*(1-B7)</f>
        <v>90000</v>
      </c>
      <c r="H4" s="40">
        <f>G4/(B3+B4)</f>
        <v>1.4999999999999999E-2</v>
      </c>
      <c r="J4" s="15">
        <v>0.12</v>
      </c>
      <c r="K4" s="14">
        <f t="shared" ref="K4:K6" si="0">(($B$3*J4)/($B$3+$B$4))+$H$4</f>
        <v>9.5000000000000001E-2</v>
      </c>
      <c r="M4" s="33"/>
      <c r="N4" s="38"/>
      <c r="O4" s="38"/>
      <c r="P4" s="38"/>
      <c r="Q4" s="38"/>
      <c r="R4" s="38"/>
      <c r="S4" s="38"/>
      <c r="T4" s="34"/>
    </row>
    <row r="5" spans="1:20">
      <c r="A5" s="16" t="s">
        <v>16</v>
      </c>
      <c r="B5" s="17">
        <v>0.12</v>
      </c>
      <c r="D5" s="18" t="s">
        <v>17</v>
      </c>
      <c r="E5" s="19">
        <f>E3+E4</f>
        <v>6000000</v>
      </c>
      <c r="F5" s="20">
        <f>F3+F4</f>
        <v>1</v>
      </c>
      <c r="G5" s="19">
        <f>G3+G4</f>
        <v>570000</v>
      </c>
      <c r="H5" s="39">
        <f>H3+H4</f>
        <v>9.5000000000000001E-2</v>
      </c>
      <c r="J5" s="21">
        <v>0.14000000000000001</v>
      </c>
      <c r="K5" s="22">
        <f t="shared" si="0"/>
        <v>0.10833333333333334</v>
      </c>
      <c r="M5" s="33"/>
      <c r="N5" s="38"/>
      <c r="O5" s="38"/>
      <c r="P5" s="38"/>
      <c r="Q5" s="38"/>
      <c r="R5" s="38"/>
      <c r="S5" s="38"/>
      <c r="T5" s="34"/>
    </row>
    <row r="6" spans="1:20">
      <c r="A6" s="10" t="s">
        <v>18</v>
      </c>
      <c r="B6" s="23">
        <v>0.06</v>
      </c>
      <c r="J6" s="24">
        <v>0.16</v>
      </c>
      <c r="K6" s="25">
        <f t="shared" si="0"/>
        <v>0.12166666666666667</v>
      </c>
      <c r="M6" s="33"/>
      <c r="N6" s="38"/>
      <c r="O6" s="38"/>
      <c r="P6" s="38"/>
      <c r="Q6" s="38"/>
      <c r="R6" s="38"/>
      <c r="S6" s="38"/>
      <c r="T6" s="34"/>
    </row>
    <row r="7" spans="1:20">
      <c r="A7" s="18" t="s">
        <v>19</v>
      </c>
      <c r="B7" s="26">
        <v>0.25</v>
      </c>
      <c r="M7" s="33"/>
      <c r="N7" s="38"/>
      <c r="O7" s="38"/>
      <c r="P7" s="38"/>
      <c r="Q7" s="38"/>
      <c r="R7" s="38"/>
      <c r="S7" s="38"/>
      <c r="T7" s="34"/>
    </row>
    <row r="8" spans="1:20">
      <c r="M8" s="33"/>
      <c r="N8" s="38"/>
      <c r="O8" s="38"/>
      <c r="P8" s="38"/>
      <c r="Q8" s="38"/>
      <c r="R8" s="38"/>
      <c r="S8" s="38"/>
      <c r="T8" s="34"/>
    </row>
    <row r="9" spans="1:20">
      <c r="M9" s="35"/>
      <c r="N9" s="36"/>
      <c r="O9" s="36"/>
      <c r="P9" s="36"/>
      <c r="Q9" s="36"/>
      <c r="R9" s="36"/>
      <c r="S9" s="36"/>
      <c r="T9" s="37"/>
    </row>
  </sheetData>
  <mergeCells count="4">
    <mergeCell ref="A1:B1"/>
    <mergeCell ref="D1:H1"/>
    <mergeCell ref="J1:K1"/>
    <mergeCell ref="M1:T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Sachin Bhanderi</cp:lastModifiedBy>
  <cp:revision/>
  <dcterms:created xsi:type="dcterms:W3CDTF">2025-07-03T14:25:16Z</dcterms:created>
  <dcterms:modified xsi:type="dcterms:W3CDTF">2025-07-03T18:36:54Z</dcterms:modified>
  <cp:category/>
  <cp:contentStatus/>
</cp:coreProperties>
</file>